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9210" activeTab="0"/>
  </bookViews>
  <sheets>
    <sheet name="List2 (2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<sst xmlns="http://schemas.openxmlformats.org/spreadsheetml/2006/main" count="437" uniqueCount="294">
  <si>
    <t>Kat.č.</t>
  </si>
  <si>
    <t>Start. číslo</t>
  </si>
  <si>
    <t>Jméno psovoda</t>
  </si>
  <si>
    <t>Jméno psa</t>
  </si>
  <si>
    <t>Ovladatelnost psa</t>
  </si>
  <si>
    <t>Sedni-lehni-vstaň</t>
  </si>
  <si>
    <t>Odložení za pochodu</t>
  </si>
  <si>
    <t>Štěkání psa</t>
  </si>
  <si>
    <t>Plížení psa</t>
  </si>
  <si>
    <t>Aport šplhem</t>
  </si>
  <si>
    <t>Kladina vysoká</t>
  </si>
  <si>
    <t>Vysílání psa</t>
  </si>
  <si>
    <t>Přivolání psa</t>
  </si>
  <si>
    <t>Odložení psa</t>
  </si>
  <si>
    <t>Průzkum terénu</t>
  </si>
  <si>
    <t>Vyštěkání pomocníka</t>
  </si>
  <si>
    <t>Prohlídka, výslech</t>
  </si>
  <si>
    <t>Hlídání pomocníka</t>
  </si>
  <si>
    <t>Přepadení psovoda</t>
  </si>
  <si>
    <t>Ovladatelnost-poušt.</t>
  </si>
  <si>
    <t>Zadržení pomocníka</t>
  </si>
  <si>
    <t>Odolnost psa se 2 úd.</t>
  </si>
  <si>
    <t>Pořadí</t>
  </si>
  <si>
    <t>Udělen titul CACT</t>
  </si>
  <si>
    <t>Zákaz kopírování bez souhlasu ČKS</t>
  </si>
  <si>
    <t>A</t>
  </si>
  <si>
    <t>B</t>
  </si>
  <si>
    <t>C</t>
  </si>
  <si>
    <t>Celkem</t>
  </si>
  <si>
    <t>Výsledková listina VS (M ČR) IPO</t>
  </si>
  <si>
    <t>VS na MČR IPO Rožmitál p. Tř. 12.4.2014</t>
  </si>
  <si>
    <t xml:space="preserve">Rozhodčí: </t>
  </si>
  <si>
    <t>A - Nedvěd K.</t>
  </si>
  <si>
    <t>B - Ryneš M.</t>
  </si>
  <si>
    <t>C - Ťujík B. - hl. rozhodčí</t>
  </si>
  <si>
    <t>Hlavní rozhodčí - podpis            ……………………………………….</t>
  </si>
  <si>
    <t>Body</t>
  </si>
  <si>
    <t>Příjmení, jméno, tit.</t>
  </si>
  <si>
    <r>
      <t>Ulice, čp., PSČ, obec (město)</t>
    </r>
    <r>
      <rPr>
        <b/>
        <sz val="11"/>
        <color indexed="10"/>
        <rFont val="Calibri"/>
        <family val="2"/>
      </rPr>
      <t xml:space="preserve"> </t>
    </r>
  </si>
  <si>
    <t>ZKO</t>
  </si>
  <si>
    <t>Jméno + CHS</t>
  </si>
  <si>
    <t>Plemeno</t>
  </si>
  <si>
    <t>P/F</t>
  </si>
  <si>
    <t>Dat.nar.</t>
  </si>
  <si>
    <t>Tet.č.</t>
  </si>
  <si>
    <t>RTG DKK</t>
  </si>
  <si>
    <t>Výstava</t>
  </si>
  <si>
    <t>Nejvyšší zkoušky</t>
  </si>
  <si>
    <t>Otec</t>
  </si>
  <si>
    <t>Matka</t>
  </si>
  <si>
    <t>1.</t>
  </si>
  <si>
    <t>Kubeš Jiří</t>
  </si>
  <si>
    <t>Na Poříčí 726, 518 01 Dobruška</t>
  </si>
  <si>
    <t>518 01</t>
  </si>
  <si>
    <t>Opočno</t>
  </si>
  <si>
    <t>Sax Favory Cross</t>
  </si>
  <si>
    <t>NO</t>
  </si>
  <si>
    <t>P</t>
  </si>
  <si>
    <t>0/0</t>
  </si>
  <si>
    <t>BH, IPO3,FH2,ZPS1</t>
  </si>
  <si>
    <t>Charik Galán Nalag</t>
  </si>
  <si>
    <t>Kessy Egidius</t>
  </si>
  <si>
    <t>Rož</t>
  </si>
  <si>
    <t>jiri_kubes@dka.cz</t>
  </si>
  <si>
    <t>Kňourek Jan</t>
  </si>
  <si>
    <t>Čelakovická 2799, 407 47 Varnsdorf</t>
  </si>
  <si>
    <t>407 47</t>
  </si>
  <si>
    <t>RTW klub</t>
  </si>
  <si>
    <t>Tango Cash Horký dech</t>
  </si>
  <si>
    <t>RTW</t>
  </si>
  <si>
    <t>CAC</t>
  </si>
  <si>
    <t>IPO3, FPr3</t>
  </si>
  <si>
    <t>Akifa Oniks Sigurd</t>
  </si>
  <si>
    <t>Bára od Syrůvky</t>
  </si>
  <si>
    <t>jankno@iol.cz</t>
  </si>
  <si>
    <t>Kopecká Darja</t>
  </si>
  <si>
    <t>Vagonová 3856, 580 01 Havlíčkův Brod</t>
  </si>
  <si>
    <t>580 01</t>
  </si>
  <si>
    <t>CMC</t>
  </si>
  <si>
    <t>Enie ze Soutoku Sázavy</t>
  </si>
  <si>
    <t>BOM</t>
  </si>
  <si>
    <t>F</t>
  </si>
  <si>
    <t>IPO3</t>
  </si>
  <si>
    <t>Da'Eder v.d. Brunnenstadt</t>
  </si>
  <si>
    <t>Merrily de Alphaville Bohemia</t>
  </si>
  <si>
    <t>dajahb@seznam.cz</t>
  </si>
  <si>
    <t>775223545</t>
  </si>
  <si>
    <t>Bendová Šárka</t>
  </si>
  <si>
    <t>Vranovice 100, 262 41 Rožmitál p.Tř.</t>
  </si>
  <si>
    <t>262 41</t>
  </si>
  <si>
    <t>Březnice</t>
  </si>
  <si>
    <t>Casie Meggan Bohemia</t>
  </si>
  <si>
    <t>Atrei d'Amour Bedea</t>
  </si>
  <si>
    <t>Dorri ze Soutoku Sázavy</t>
  </si>
  <si>
    <t>ben.kro@seznam.cz</t>
  </si>
  <si>
    <t>Syrovátka Luděk</t>
  </si>
  <si>
    <t>Bubovice 69, 267 18 Beroun</t>
  </si>
  <si>
    <t>267 18</t>
  </si>
  <si>
    <t>Chrustenice</t>
  </si>
  <si>
    <t>Attila ze Stříbrného kamene</t>
  </si>
  <si>
    <t>VD</t>
  </si>
  <si>
    <t>IPO3, BH</t>
  </si>
  <si>
    <t>Zico v.d. Adelegg</t>
  </si>
  <si>
    <t>Queen ze Stříbrného kamene</t>
  </si>
  <si>
    <t>l.syrovatka@email.cz</t>
  </si>
  <si>
    <t>Špringl Jiří</t>
  </si>
  <si>
    <t>Spojovací 321, 267 12 Loděnice</t>
  </si>
  <si>
    <t>267 12</t>
  </si>
  <si>
    <t>Xerro Majorův háj</t>
  </si>
  <si>
    <t>06384</t>
  </si>
  <si>
    <t>Sam Beit Haboxer Mehagiva</t>
  </si>
  <si>
    <t>Namba Majorův háj</t>
  </si>
  <si>
    <t>springljiri@seznam.cz</t>
  </si>
  <si>
    <t>Ramaekersová Jiřina Ing.</t>
  </si>
  <si>
    <t>Svatý Kříž 201, 580 01 Havlíčkův Brod</t>
  </si>
  <si>
    <t>Bora od Policie ČR</t>
  </si>
  <si>
    <t>Quint Malidaj</t>
  </si>
  <si>
    <t>Mirage de Alphaville Bohemia</t>
  </si>
  <si>
    <t>jirina.ramaekersova@seznam.cz</t>
  </si>
  <si>
    <t>Dejmek Josef</t>
  </si>
  <si>
    <t>Vavřínova 223, 252 42 Osnice</t>
  </si>
  <si>
    <t>252 42</t>
  </si>
  <si>
    <t>Praha 4-Jižní Město</t>
  </si>
  <si>
    <t>Caira Laperys</t>
  </si>
  <si>
    <t>IPO3, FPr3, Spr1</t>
  </si>
  <si>
    <t>Fanto v.d. Lobdeburg</t>
  </si>
  <si>
    <t>Charlie Bílý trpaslík</t>
  </si>
  <si>
    <t>pepa.dejmek@centrum.cz</t>
  </si>
  <si>
    <t>Cvinger Tomáš</t>
  </si>
  <si>
    <t>Dvořákova 623, 362 21 Nejdek</t>
  </si>
  <si>
    <t>362 21</t>
  </si>
  <si>
    <t>Nejdek</t>
  </si>
  <si>
    <t>Yankee ze Stříbrného kamene</t>
  </si>
  <si>
    <t>IPO3, FPr2, BH</t>
  </si>
  <si>
    <t>Hoky Va-Pe</t>
  </si>
  <si>
    <t>cvinger@volny.cz</t>
  </si>
  <si>
    <t>Medunová Iveta</t>
  </si>
  <si>
    <t>Na Padesátém 778, 100 00 Praha 10</t>
  </si>
  <si>
    <t>100 00</t>
  </si>
  <si>
    <t>Praha 9-Kyje</t>
  </si>
  <si>
    <t>Keane de Alphaville Bohemia</t>
  </si>
  <si>
    <t>Vasil Bono Kampo</t>
  </si>
  <si>
    <t>Queen de Alphaville Bohemia</t>
  </si>
  <si>
    <t>iveta.medunova@email.cz</t>
  </si>
  <si>
    <t>Oravská Marie</t>
  </si>
  <si>
    <t>Kamenná 18, 262 31 Milín</t>
  </si>
  <si>
    <t>262 31</t>
  </si>
  <si>
    <t>Milín</t>
  </si>
  <si>
    <t>Frodo Jibule</t>
  </si>
  <si>
    <t>07981</t>
  </si>
  <si>
    <t>Larry ze Stříbrného kamene</t>
  </si>
  <si>
    <t>Elisa z Daskonu</t>
  </si>
  <si>
    <t>m.oravska@seznam.cz</t>
  </si>
  <si>
    <t>Pavlišáková Michaela</t>
  </si>
  <si>
    <t>V Zátiší 314, 250 89 Lázně Toušeň</t>
  </si>
  <si>
    <t>250 89</t>
  </si>
  <si>
    <t>Tuchoraz</t>
  </si>
  <si>
    <t>Uther de Alphaville Bohemia</t>
  </si>
  <si>
    <t>IPO3, ZVV2, FH2</t>
  </si>
  <si>
    <t>Arno v. Gelders Spijker</t>
  </si>
  <si>
    <t>Funky de Alphaville Bohemia</t>
  </si>
  <si>
    <t>misapavlisakova@centrum.cz</t>
  </si>
  <si>
    <t>Reisinger Josef</t>
  </si>
  <si>
    <t>Studánka 358, 407 52</t>
  </si>
  <si>
    <t>407 52</t>
  </si>
  <si>
    <t>Studánka</t>
  </si>
  <si>
    <t>Apollo od Rejska</t>
  </si>
  <si>
    <t>Brit Vědusk</t>
  </si>
  <si>
    <t>O'Melody de Alphaville Bohemia</t>
  </si>
  <si>
    <t>odrejska@seznam.cz</t>
  </si>
  <si>
    <t>Zaňák Jiří</t>
  </si>
  <si>
    <t>A. Jiráska 378, 391 81 Veselí n.L.</t>
  </si>
  <si>
    <t>391 81</t>
  </si>
  <si>
    <t>Soběslav</t>
  </si>
  <si>
    <t>Wilhelm von Erikson</t>
  </si>
  <si>
    <t>AT</t>
  </si>
  <si>
    <t>V</t>
  </si>
  <si>
    <t>IPO3, ZVV2</t>
  </si>
  <si>
    <t>Othello v.d. Laubenhaid</t>
  </si>
  <si>
    <t>Ronja vom Morgenstern</t>
  </si>
  <si>
    <t>jiri@zanak.cz</t>
  </si>
  <si>
    <t>Pevný Robert</t>
  </si>
  <si>
    <t>SNP 567, 383 01 Prachatice</t>
  </si>
  <si>
    <t>383 01</t>
  </si>
  <si>
    <t>ČKNO</t>
  </si>
  <si>
    <t>Unny Majorův háj</t>
  </si>
  <si>
    <t>Cato Katargo</t>
  </si>
  <si>
    <t>Erka z Morisvilu</t>
  </si>
  <si>
    <t>robertpevny@seznam.cz</t>
  </si>
  <si>
    <t>736213373</t>
  </si>
  <si>
    <t>Kovš Helena</t>
  </si>
  <si>
    <t>Stinná 8, 312 00 Plzeň</t>
  </si>
  <si>
    <t>312 00</t>
  </si>
  <si>
    <t>Basca Murat</t>
  </si>
  <si>
    <t>IPO3, ZVV1, FPr1, BH</t>
  </si>
  <si>
    <t>Totti de la Plaine des Cheyennes</t>
  </si>
  <si>
    <t>Lara Malidaj</t>
  </si>
  <si>
    <t>helena.kovs@seznam.cz</t>
  </si>
  <si>
    <t>775367737</t>
  </si>
  <si>
    <t>Machát Josef</t>
  </si>
  <si>
    <t>Komenského 42, 373 33 Nové Hrady</t>
  </si>
  <si>
    <t>373 33</t>
  </si>
  <si>
    <t>Nové Hrady</t>
  </si>
  <si>
    <t>Apoll Daniel Bohemia</t>
  </si>
  <si>
    <t>IPO3, ZVV1, ZPS1</t>
  </si>
  <si>
    <t>Chanell Leryka</t>
  </si>
  <si>
    <t>marketa145@seznam.cz</t>
  </si>
  <si>
    <t>Štýbrová Beata Ing.</t>
  </si>
  <si>
    <t>Štěpánov 48, 418 04 Bílina 4, Lukov</t>
  </si>
  <si>
    <t>418 04</t>
  </si>
  <si>
    <t>Sezemice</t>
  </si>
  <si>
    <t>Tarkatan Juki</t>
  </si>
  <si>
    <t>BOT</t>
  </si>
  <si>
    <t>Ruutipussi Berserkki</t>
  </si>
  <si>
    <t>Tarkatan Ginger</t>
  </si>
  <si>
    <t>beata@deabei.com</t>
  </si>
  <si>
    <t>Šonský Roman</t>
  </si>
  <si>
    <t>Lhotka 49, 277 31</t>
  </si>
  <si>
    <t>277 31</t>
  </si>
  <si>
    <t>Mělník-Mlazice</t>
  </si>
  <si>
    <t>Artur Nokafi</t>
  </si>
  <si>
    <t>03013</t>
  </si>
  <si>
    <t>Atila z Kočičího dvora</t>
  </si>
  <si>
    <t>Fura Jipo-Me</t>
  </si>
  <si>
    <t>roman.sonsky@seznam.cz</t>
  </si>
  <si>
    <t>Kaskounová Martina</t>
  </si>
  <si>
    <t>Černošická 726, 155 31 Praha 5</t>
  </si>
  <si>
    <t>155 31</t>
  </si>
  <si>
    <t>Praha 5-Zbraslav</t>
  </si>
  <si>
    <t>Drago Denbrix</t>
  </si>
  <si>
    <t>Brixie Girmido</t>
  </si>
  <si>
    <t>martina.kaskounova@impromat.cz</t>
  </si>
  <si>
    <t>Svoboda Václav</t>
  </si>
  <si>
    <t>Školní 67, 280 02 Kolín-Veltruby</t>
  </si>
  <si>
    <t>280 02</t>
  </si>
  <si>
    <t>Kolín-Sendražice</t>
  </si>
  <si>
    <t>Cezar od Policie ČR</t>
  </si>
  <si>
    <t>Morgan de Alphaville Bohemia</t>
  </si>
  <si>
    <t>Kama de Alphaville Bohemia</t>
  </si>
  <si>
    <t>odsvatovaclava@atlas.cz</t>
  </si>
  <si>
    <t>Häuslerová Martina Ing.</t>
  </si>
  <si>
    <t>Hostím 23, 266 01 Beroun</t>
  </si>
  <si>
    <t>266 01</t>
  </si>
  <si>
    <t>Králův Dvůr-Levín</t>
  </si>
  <si>
    <t>Persil z Ditčina dvora</t>
  </si>
  <si>
    <t>06131</t>
  </si>
  <si>
    <t>IPO3, ZVV3</t>
  </si>
  <si>
    <t>Panther Aritar Bastet</t>
  </si>
  <si>
    <t>Eira z Ditčina dvora</t>
  </si>
  <si>
    <t>m.hauslerova@seznam.cz</t>
  </si>
  <si>
    <t>Machová-Angelovová Renata</t>
  </si>
  <si>
    <t>Vrchlického 270, 267 51 Zdice</t>
  </si>
  <si>
    <t>267 51</t>
  </si>
  <si>
    <t>Libušín</t>
  </si>
  <si>
    <t>Jenny Anrebri</t>
  </si>
  <si>
    <t>06247</t>
  </si>
  <si>
    <t>IPO3, FPr3, SPr3, BH</t>
  </si>
  <si>
    <t>Phalko v.Weinbergblick</t>
  </si>
  <si>
    <t>Gizi Anrebri</t>
  </si>
  <si>
    <t>anrebri@seznam.cz</t>
  </si>
  <si>
    <t>Susková Elena</t>
  </si>
  <si>
    <t>ČSA 1/41, 466 05 Jablonec nad Nisou</t>
  </si>
  <si>
    <t>466 05</t>
  </si>
  <si>
    <t>Jablonec-Lukášov</t>
  </si>
  <si>
    <t>Eros od Policie ČR</t>
  </si>
  <si>
    <t>Udet de Alphaville Bohemia</t>
  </si>
  <si>
    <t>elenasuskova@volny.cz</t>
  </si>
  <si>
    <t>Tyc Jiří Mgr.</t>
  </si>
  <si>
    <t>V Jámě 400, 330 12 Horní Bříza</t>
  </si>
  <si>
    <t>330 12</t>
  </si>
  <si>
    <t>Horní Bříza</t>
  </si>
  <si>
    <t>Uzi de Alphaville Bohemia</t>
  </si>
  <si>
    <t>Kenzo de Alphaville Bohemia</t>
  </si>
  <si>
    <t>Jet de Alphaville Bohemia</t>
  </si>
  <si>
    <t>jiri.tyc@seznam.cz</t>
  </si>
  <si>
    <t>Plem.</t>
  </si>
  <si>
    <t>Pohl.</t>
  </si>
  <si>
    <t>odl. vsedě za pochodu</t>
  </si>
  <si>
    <t>odl. vleže za poklusu+přiv.</t>
  </si>
  <si>
    <t>odl. ve stoje za poklusu+přiv.</t>
  </si>
  <si>
    <t>aport volný</t>
  </si>
  <si>
    <t>aport skokem</t>
  </si>
  <si>
    <t>aport šplhem</t>
  </si>
  <si>
    <t>vysílání psa s odložením</t>
  </si>
  <si>
    <t>odložení psa</t>
  </si>
  <si>
    <t>vyhledání figuranta</t>
  </si>
  <si>
    <t xml:space="preserve">vystavení a vyštěkání </t>
  </si>
  <si>
    <t>pokus o útěk figuranta</t>
  </si>
  <si>
    <t>obrana psa při hlídání</t>
  </si>
  <si>
    <t>doprovod ze zadu</t>
  </si>
  <si>
    <t>přepad psa při doprovodu</t>
  </si>
  <si>
    <t>útok na psa z pohybu</t>
  </si>
  <si>
    <t>CACT</t>
  </si>
  <si>
    <t>res.CACT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</si>
</sst>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[$-405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6" fillId="0" borderId="0" applyBorder="0" applyProtection="0">
      <alignment/>
    </xf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165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1" fillId="32" borderId="15" xfId="49" applyFont="1" applyFill="1" applyBorder="1">
      <alignment/>
      <protection/>
    </xf>
    <xf numFmtId="165" fontId="9" fillId="32" borderId="16" xfId="55" applyFont="1" applyFill="1" applyBorder="1" applyAlignment="1">
      <alignment horizontal="center"/>
    </xf>
    <xf numFmtId="165" fontId="9" fillId="33" borderId="16" xfId="55" applyFont="1" applyFill="1" applyBorder="1" applyAlignment="1">
      <alignment horizontal="left"/>
    </xf>
    <xf numFmtId="165" fontId="9" fillId="34" borderId="16" xfId="55" applyFont="1" applyFill="1" applyBorder="1" applyAlignment="1">
      <alignment horizontal="left"/>
    </xf>
    <xf numFmtId="165" fontId="9" fillId="34" borderId="16" xfId="55" applyFont="1" applyFill="1" applyBorder="1" applyAlignment="1">
      <alignment horizontal="center"/>
    </xf>
    <xf numFmtId="1" fontId="9" fillId="34" borderId="16" xfId="55" applyNumberFormat="1" applyFont="1" applyFill="1" applyBorder="1" applyAlignment="1">
      <alignment horizontal="center"/>
    </xf>
    <xf numFmtId="0" fontId="9" fillId="34" borderId="16" xfId="55" applyNumberFormat="1" applyFont="1" applyFill="1" applyBorder="1" applyAlignment="1">
      <alignment horizontal="center"/>
    </xf>
    <xf numFmtId="0" fontId="14" fillId="34" borderId="16" xfId="49" applyFont="1" applyFill="1" applyBorder="1" applyAlignment="1">
      <alignment horizontal="center"/>
      <protection/>
    </xf>
    <xf numFmtId="0" fontId="14" fillId="35" borderId="17" xfId="0" applyFont="1" applyFill="1" applyBorder="1" applyAlignment="1">
      <alignment/>
    </xf>
    <xf numFmtId="49" fontId="15" fillId="36" borderId="16" xfId="49" applyNumberFormat="1" applyFont="1" applyFill="1" applyBorder="1" applyAlignment="1">
      <alignment/>
      <protection/>
    </xf>
    <xf numFmtId="49" fontId="15" fillId="36" borderId="18" xfId="49" applyNumberFormat="1" applyFont="1" applyFill="1" applyBorder="1" applyAlignment="1">
      <alignment/>
      <protection/>
    </xf>
    <xf numFmtId="0" fontId="1" fillId="36" borderId="19" xfId="49" applyFont="1" applyFill="1" applyBorder="1">
      <alignment/>
      <protection/>
    </xf>
    <xf numFmtId="0" fontId="9" fillId="37" borderId="15" xfId="49" applyFont="1" applyFill="1" applyBorder="1">
      <alignment/>
      <protection/>
    </xf>
    <xf numFmtId="0" fontId="1" fillId="0" borderId="16" xfId="49" applyFont="1" applyBorder="1" applyAlignment="1">
      <alignment horizontal="center"/>
      <protection/>
    </xf>
    <xf numFmtId="0" fontId="1" fillId="0" borderId="16" xfId="50" applyFont="1" applyBorder="1" applyAlignment="1">
      <alignment horizontal="left"/>
      <protection/>
    </xf>
    <xf numFmtId="0" fontId="16" fillId="0" borderId="16" xfId="50" applyFont="1" applyBorder="1" applyAlignment="1">
      <alignment horizontal="left"/>
      <protection/>
    </xf>
    <xf numFmtId="0" fontId="16" fillId="0" borderId="16" xfId="50" applyFont="1" applyBorder="1" applyAlignment="1">
      <alignment horizontal="center"/>
      <protection/>
    </xf>
    <xf numFmtId="0" fontId="16" fillId="0" borderId="16" xfId="50" applyFont="1" applyFill="1" applyBorder="1" applyAlignment="1">
      <alignment horizontal="left"/>
      <protection/>
    </xf>
    <xf numFmtId="0" fontId="16" fillId="0" borderId="16" xfId="50" applyFont="1" applyFill="1" applyBorder="1" applyAlignment="1">
      <alignment horizontal="center"/>
      <protection/>
    </xf>
    <xf numFmtId="14" fontId="1" fillId="0" borderId="16" xfId="49" applyNumberFormat="1" applyFont="1" applyBorder="1" applyAlignment="1">
      <alignment horizontal="center"/>
      <protection/>
    </xf>
    <xf numFmtId="1" fontId="1" fillId="0" borderId="16" xfId="49" applyNumberFormat="1" applyFont="1" applyBorder="1" applyAlignment="1">
      <alignment horizontal="center"/>
      <protection/>
    </xf>
    <xf numFmtId="0" fontId="1" fillId="0" borderId="16" xfId="49" applyNumberFormat="1" applyFont="1" applyBorder="1" applyAlignment="1">
      <alignment horizontal="center"/>
      <protection/>
    </xf>
    <xf numFmtId="0" fontId="1" fillId="0" borderId="16" xfId="49" applyFont="1" applyBorder="1">
      <alignment/>
      <protection/>
    </xf>
    <xf numFmtId="0" fontId="1" fillId="38" borderId="16" xfId="49" applyFont="1" applyFill="1" applyBorder="1">
      <alignment/>
      <protection/>
    </xf>
    <xf numFmtId="0" fontId="0" fillId="39" borderId="20" xfId="0" applyFill="1" applyBorder="1" applyAlignment="1">
      <alignment/>
    </xf>
    <xf numFmtId="0" fontId="17" fillId="0" borderId="16" xfId="37" applyNumberFormat="1" applyFont="1" applyFill="1" applyBorder="1" applyAlignment="1" applyProtection="1">
      <alignment/>
      <protection/>
    </xf>
    <xf numFmtId="0" fontId="17" fillId="0" borderId="18" xfId="37" applyNumberFormat="1" applyFont="1" applyFill="1" applyBorder="1" applyAlignment="1" applyProtection="1">
      <alignment/>
      <protection/>
    </xf>
    <xf numFmtId="49" fontId="1" fillId="0" borderId="19" xfId="49" applyNumberFormat="1" applyFont="1" applyBorder="1">
      <alignment/>
      <protection/>
    </xf>
    <xf numFmtId="0" fontId="1" fillId="0" borderId="16" xfId="49" applyFont="1" applyBorder="1" applyAlignment="1">
      <alignment horizontal="left"/>
      <protection/>
    </xf>
    <xf numFmtId="0" fontId="0" fillId="39" borderId="21" xfId="0" applyFill="1" applyBorder="1" applyAlignment="1">
      <alignment/>
    </xf>
    <xf numFmtId="0" fontId="17" fillId="0" borderId="16" xfId="37" applyBorder="1" applyAlignment="1" applyProtection="1">
      <alignment/>
      <protection/>
    </xf>
    <xf numFmtId="0" fontId="17" fillId="0" borderId="18" xfId="37" applyBorder="1" applyAlignment="1" applyProtection="1">
      <alignment/>
      <protection/>
    </xf>
    <xf numFmtId="0" fontId="1" fillId="0" borderId="16" xfId="49" applyFont="1" applyFill="1" applyBorder="1" applyAlignment="1">
      <alignment horizontal="center"/>
      <protection/>
    </xf>
    <xf numFmtId="49" fontId="1" fillId="0" borderId="16" xfId="49" applyNumberFormat="1" applyFont="1" applyBorder="1" applyAlignment="1">
      <alignment horizontal="center"/>
      <protection/>
    </xf>
    <xf numFmtId="0" fontId="17" fillId="0" borderId="16" xfId="37" applyFill="1" applyBorder="1" applyAlignment="1" applyProtection="1">
      <alignment/>
      <protection/>
    </xf>
    <xf numFmtId="0" fontId="17" fillId="0" borderId="18" xfId="37" applyFill="1" applyBorder="1" applyAlignment="1" applyProtection="1">
      <alignment/>
      <protection/>
    </xf>
    <xf numFmtId="0" fontId="9" fillId="37" borderId="22" xfId="49" applyFont="1" applyFill="1" applyBorder="1">
      <alignment/>
      <protection/>
    </xf>
    <xf numFmtId="0" fontId="1" fillId="0" borderId="23" xfId="49" applyFont="1" applyFill="1" applyBorder="1" applyAlignment="1">
      <alignment horizontal="center"/>
      <protection/>
    </xf>
    <xf numFmtId="0" fontId="1" fillId="0" borderId="23" xfId="49" applyFont="1" applyBorder="1" applyAlignment="1">
      <alignment horizontal="left"/>
      <protection/>
    </xf>
    <xf numFmtId="0" fontId="1" fillId="0" borderId="23" xfId="49" applyFont="1" applyBorder="1" applyAlignment="1">
      <alignment horizontal="center"/>
      <protection/>
    </xf>
    <xf numFmtId="14" fontId="1" fillId="0" borderId="23" xfId="49" applyNumberFormat="1" applyFont="1" applyBorder="1" applyAlignment="1">
      <alignment horizontal="center"/>
      <protection/>
    </xf>
    <xf numFmtId="0" fontId="1" fillId="0" borderId="23" xfId="49" applyNumberFormat="1" applyFont="1" applyBorder="1" applyAlignment="1">
      <alignment horizontal="center"/>
      <protection/>
    </xf>
    <xf numFmtId="0" fontId="1" fillId="0" borderId="23" xfId="49" applyFont="1" applyBorder="1">
      <alignment/>
      <protection/>
    </xf>
    <xf numFmtId="0" fontId="17" fillId="0" borderId="23" xfId="37" applyBorder="1" applyAlignment="1" applyProtection="1">
      <alignment/>
      <protection/>
    </xf>
    <xf numFmtId="0" fontId="17" fillId="0" borderId="24" xfId="37" applyBorder="1" applyAlignment="1" applyProtection="1">
      <alignment/>
      <protection/>
    </xf>
    <xf numFmtId="49" fontId="1" fillId="0" borderId="25" xfId="49" applyNumberFormat="1" applyFont="1" applyBorder="1">
      <alignment/>
      <protection/>
    </xf>
    <xf numFmtId="0" fontId="5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0" fontId="7" fillId="0" borderId="34" xfId="0" applyFont="1" applyBorder="1" applyAlignment="1">
      <alignment wrapTex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/>
    </xf>
    <xf numFmtId="0" fontId="5" fillId="4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166" fontId="51" fillId="0" borderId="29" xfId="36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5" xfId="49"/>
    <cellStyle name="normální 8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3</xdr:col>
      <xdr:colOff>1162050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6287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514350</xdr:rowOff>
    </xdr:from>
    <xdr:to>
      <xdr:col>3</xdr:col>
      <xdr:colOff>1085850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7526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ri_kubes@dka.cz" TargetMode="External" /><Relationship Id="rId2" Type="http://schemas.openxmlformats.org/officeDocument/2006/relationships/hyperlink" Target="mailto:ben.kro@seznam.cz" TargetMode="External" /><Relationship Id="rId3" Type="http://schemas.openxmlformats.org/officeDocument/2006/relationships/hyperlink" Target="mailto:l.syrovatka@email.cz" TargetMode="External" /><Relationship Id="rId4" Type="http://schemas.openxmlformats.org/officeDocument/2006/relationships/hyperlink" Target="mailto:springljiri@seznam.cz" TargetMode="External" /><Relationship Id="rId5" Type="http://schemas.openxmlformats.org/officeDocument/2006/relationships/hyperlink" Target="mailto:jirina.ramaekersova@seznam.cz" TargetMode="External" /><Relationship Id="rId6" Type="http://schemas.openxmlformats.org/officeDocument/2006/relationships/hyperlink" Target="mailto:pepa.dejmek@centrum.cz" TargetMode="External" /><Relationship Id="rId7" Type="http://schemas.openxmlformats.org/officeDocument/2006/relationships/hyperlink" Target="mailto:cvinger@volny.cz" TargetMode="External" /><Relationship Id="rId8" Type="http://schemas.openxmlformats.org/officeDocument/2006/relationships/hyperlink" Target="mailto:m.oravska@seznam.cz" TargetMode="External" /><Relationship Id="rId9" Type="http://schemas.openxmlformats.org/officeDocument/2006/relationships/hyperlink" Target="mailto:misapavlisakova@centrum.cz" TargetMode="External" /><Relationship Id="rId10" Type="http://schemas.openxmlformats.org/officeDocument/2006/relationships/hyperlink" Target="mailto:odrejska@seznam.cz" TargetMode="External" /><Relationship Id="rId11" Type="http://schemas.openxmlformats.org/officeDocument/2006/relationships/hyperlink" Target="mailto:beata@deabei.com" TargetMode="External" /><Relationship Id="rId12" Type="http://schemas.openxmlformats.org/officeDocument/2006/relationships/hyperlink" Target="mailto:roman.sonsky@seznam.cz" TargetMode="External" /><Relationship Id="rId13" Type="http://schemas.openxmlformats.org/officeDocument/2006/relationships/hyperlink" Target="mailto:martina.kaskounova@impromat.cz" TargetMode="External" /><Relationship Id="rId14" Type="http://schemas.openxmlformats.org/officeDocument/2006/relationships/hyperlink" Target="mailto:odsvatovaclava@atlas.cz" TargetMode="External" /><Relationship Id="rId15" Type="http://schemas.openxmlformats.org/officeDocument/2006/relationships/hyperlink" Target="mailto:jiri@zanak.cz" TargetMode="External" /><Relationship Id="rId16" Type="http://schemas.openxmlformats.org/officeDocument/2006/relationships/hyperlink" Target="mailto:m.hauslerova@seznam.cz" TargetMode="External" /><Relationship Id="rId17" Type="http://schemas.openxmlformats.org/officeDocument/2006/relationships/hyperlink" Target="mailto:elenasuskova@volny.cz" TargetMode="External" /><Relationship Id="rId18" Type="http://schemas.openxmlformats.org/officeDocument/2006/relationships/hyperlink" Target="mailto:marketa145@seznam.cz" TargetMode="External" /><Relationship Id="rId19" Type="http://schemas.openxmlformats.org/officeDocument/2006/relationships/hyperlink" Target="mailto:anrebri@seznam.cz" TargetMode="External" /><Relationship Id="rId20" Type="http://schemas.openxmlformats.org/officeDocument/2006/relationships/hyperlink" Target="mailto:jiri.tyc@seznam.cz" TargetMode="External" /><Relationship Id="rId21" Type="http://schemas.openxmlformats.org/officeDocument/2006/relationships/hyperlink" Target="mailto:iveta.medunova@email.cz" TargetMode="External" /><Relationship Id="rId22" Type="http://schemas.openxmlformats.org/officeDocument/2006/relationships/hyperlink" Target="mailto:dajahb@seznam.cz" TargetMode="External" /><Relationship Id="rId23" Type="http://schemas.openxmlformats.org/officeDocument/2006/relationships/hyperlink" Target="mailto:robertpevny@seznam.cz" TargetMode="External" /><Relationship Id="rId24" Type="http://schemas.openxmlformats.org/officeDocument/2006/relationships/hyperlink" Target="mailto:helena.kovs@seznam.cz" TargetMode="External" /><Relationship Id="rId25" Type="http://schemas.openxmlformats.org/officeDocument/2006/relationships/hyperlink" Target="mailto:jankno@iol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1"/>
  <sheetViews>
    <sheetView tabSelected="1" zoomScalePageLayoutView="0" workbookViewId="0" topLeftCell="B1">
      <selection activeCell="AH8" sqref="AH8"/>
    </sheetView>
  </sheetViews>
  <sheetFormatPr defaultColWidth="9.140625" defaultRowHeight="15"/>
  <cols>
    <col min="1" max="1" width="6.421875" style="3" hidden="1" customWidth="1"/>
    <col min="2" max="2" width="8.57421875" style="2" bestFit="1" customWidth="1"/>
    <col min="3" max="3" width="10.57421875" style="2" hidden="1" customWidth="1"/>
    <col min="4" max="4" width="26.421875" style="3" customWidth="1"/>
    <col min="5" max="5" width="35.28125" style="3" customWidth="1"/>
    <col min="6" max="7" width="8.421875" style="3" customWidth="1"/>
    <col min="8" max="8" width="8.421875" style="2" customWidth="1"/>
    <col min="9" max="18" width="9.421875" style="3" hidden="1" customWidth="1"/>
    <col min="19" max="19" width="9.421875" style="2" customWidth="1"/>
    <col min="20" max="28" width="9.421875" style="3" hidden="1" customWidth="1"/>
    <col min="29" max="29" width="8.28125" style="2" customWidth="1"/>
    <col min="30" max="30" width="10.8515625" style="9" customWidth="1"/>
    <col min="31" max="31" width="9.7109375" style="3" customWidth="1"/>
    <col min="32" max="32" width="10.140625" style="3" customWidth="1"/>
    <col min="33" max="16384" width="9.140625" style="3" customWidth="1"/>
  </cols>
  <sheetData>
    <row r="1" spans="2:31" ht="29.25" customHeight="1">
      <c r="B1" s="1"/>
      <c r="D1" s="109" t="s">
        <v>29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2:24" ht="16.5" customHeight="1">
      <c r="B2" s="1"/>
      <c r="C2" s="1"/>
      <c r="E2" s="110" t="s">
        <v>30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24" ht="16.5" customHeight="1" thickBot="1">
      <c r="B3" s="1"/>
      <c r="C3" s="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2:32" s="4" customFormat="1" ht="53.25" customHeight="1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275</v>
      </c>
      <c r="G4" s="8" t="s">
        <v>276</v>
      </c>
      <c r="H4" s="10" t="s">
        <v>25</v>
      </c>
      <c r="I4" s="66" t="s">
        <v>4</v>
      </c>
      <c r="J4" s="66" t="s">
        <v>5</v>
      </c>
      <c r="K4" s="66" t="s">
        <v>6</v>
      </c>
      <c r="L4" s="66" t="s">
        <v>7</v>
      </c>
      <c r="M4" s="66" t="s">
        <v>8</v>
      </c>
      <c r="N4" s="66" t="s">
        <v>9</v>
      </c>
      <c r="O4" s="66" t="s">
        <v>10</v>
      </c>
      <c r="P4" s="66" t="s">
        <v>11</v>
      </c>
      <c r="Q4" s="66" t="s">
        <v>12</v>
      </c>
      <c r="R4" s="66" t="s">
        <v>13</v>
      </c>
      <c r="S4" s="10" t="s">
        <v>26</v>
      </c>
      <c r="T4" s="66" t="s">
        <v>14</v>
      </c>
      <c r="U4" s="66" t="s">
        <v>15</v>
      </c>
      <c r="V4" s="66" t="s">
        <v>16</v>
      </c>
      <c r="W4" s="66" t="s">
        <v>17</v>
      </c>
      <c r="X4" s="66" t="s">
        <v>18</v>
      </c>
      <c r="Y4" s="66" t="s">
        <v>19</v>
      </c>
      <c r="Z4" s="66" t="s">
        <v>20</v>
      </c>
      <c r="AA4" s="66" t="s">
        <v>19</v>
      </c>
      <c r="AB4" s="66" t="s">
        <v>21</v>
      </c>
      <c r="AC4" s="10" t="s">
        <v>27</v>
      </c>
      <c r="AD4" s="11" t="s">
        <v>28</v>
      </c>
      <c r="AE4" s="12" t="s">
        <v>22</v>
      </c>
      <c r="AF4" s="13" t="s">
        <v>23</v>
      </c>
    </row>
    <row r="5" spans="2:32" ht="21.75" customHeight="1" thickBot="1">
      <c r="B5" s="73">
        <f>List3!A16</f>
        <v>48</v>
      </c>
      <c r="C5" s="74">
        <v>15</v>
      </c>
      <c r="D5" s="75" t="str">
        <f>List3!E5</f>
        <v>Bendová Šárka</v>
      </c>
      <c r="E5" s="75" t="str">
        <f>List3!I5</f>
        <v>Casie Meggan Bohemia</v>
      </c>
      <c r="F5" s="75" t="str">
        <f>List3!J5</f>
        <v>BOM</v>
      </c>
      <c r="G5" s="75" t="str">
        <f>List3!K5</f>
        <v>F</v>
      </c>
      <c r="H5" s="73">
        <f>List2!H20</f>
        <v>97</v>
      </c>
      <c r="I5" s="74"/>
      <c r="J5" s="75"/>
      <c r="K5" s="75"/>
      <c r="L5" s="75"/>
      <c r="M5" s="75"/>
      <c r="N5" s="73"/>
      <c r="O5" s="74"/>
      <c r="P5" s="75"/>
      <c r="Q5" s="75"/>
      <c r="R5" s="75"/>
      <c r="S5" s="100">
        <f>List2!R20</f>
        <v>98</v>
      </c>
      <c r="T5" s="67"/>
      <c r="U5" s="67"/>
      <c r="V5" s="67"/>
      <c r="W5" s="67"/>
      <c r="X5" s="67"/>
      <c r="Y5" s="67"/>
      <c r="Z5" s="67"/>
      <c r="AA5" s="67"/>
      <c r="AB5" s="67"/>
      <c r="AC5" s="98">
        <f>List2!AA20</f>
        <v>88</v>
      </c>
      <c r="AD5" s="99">
        <f>List2!AB20</f>
        <v>283</v>
      </c>
      <c r="AE5" s="108">
        <f>IF(ISNUMBER(AD5),RANK(AD5,AD:AD,0),"")</f>
        <v>1</v>
      </c>
      <c r="AF5" s="105" t="s">
        <v>292</v>
      </c>
    </row>
    <row r="6" spans="2:32" s="19" customFormat="1" ht="21.75" customHeight="1" thickBot="1">
      <c r="B6" s="77">
        <f>List3!A22</f>
        <v>70</v>
      </c>
      <c r="C6" s="78">
        <v>5</v>
      </c>
      <c r="D6" s="79" t="str">
        <f>List3!E25</f>
        <v>Susková Elena</v>
      </c>
      <c r="E6" s="79" t="str">
        <f>List3!I25</f>
        <v>Eros od Policie ČR</v>
      </c>
      <c r="F6" s="79" t="str">
        <f>List3!J25</f>
        <v>BOM</v>
      </c>
      <c r="G6" s="79" t="str">
        <f>List3!K25</f>
        <v>P</v>
      </c>
      <c r="H6" s="73">
        <f>List2!H10</f>
        <v>98</v>
      </c>
      <c r="I6" s="74"/>
      <c r="J6" s="75"/>
      <c r="K6" s="75"/>
      <c r="L6" s="75"/>
      <c r="M6" s="75"/>
      <c r="N6" s="73"/>
      <c r="O6" s="74"/>
      <c r="P6" s="75"/>
      <c r="Q6" s="75"/>
      <c r="R6" s="75"/>
      <c r="S6" s="100">
        <f>List2!R10</f>
        <v>96</v>
      </c>
      <c r="T6" s="67"/>
      <c r="U6" s="67"/>
      <c r="V6" s="67"/>
      <c r="W6" s="67"/>
      <c r="X6" s="67"/>
      <c r="Y6" s="67"/>
      <c r="Z6" s="67"/>
      <c r="AA6" s="67"/>
      <c r="AB6" s="67"/>
      <c r="AC6" s="98">
        <f>List2!AA10</f>
        <v>84</v>
      </c>
      <c r="AD6" s="99">
        <f>List2!AB10</f>
        <v>278</v>
      </c>
      <c r="AE6" s="108">
        <f>IF(ISNUMBER(AD6),RANK(AD6,AD:AD,0),"")</f>
        <v>2</v>
      </c>
      <c r="AF6" s="106" t="s">
        <v>293</v>
      </c>
    </row>
    <row r="7" spans="2:32" ht="21.75" customHeight="1" thickBot="1">
      <c r="B7" s="81">
        <f>List3!A4</f>
        <v>7</v>
      </c>
      <c r="C7" s="82">
        <v>18</v>
      </c>
      <c r="D7" s="83" t="str">
        <f>List3!E15</f>
        <v>Zaňák Jiří</v>
      </c>
      <c r="E7" s="83" t="str">
        <f>List3!I15</f>
        <v>Wilhelm von Erikson</v>
      </c>
      <c r="F7" s="83" t="str">
        <f>List3!J15</f>
        <v>AT</v>
      </c>
      <c r="G7" s="83" t="str">
        <f>List3!K15</f>
        <v>P</v>
      </c>
      <c r="H7" s="73">
        <f>List2!H23</f>
        <v>97</v>
      </c>
      <c r="I7" s="74"/>
      <c r="J7" s="75"/>
      <c r="K7" s="75"/>
      <c r="L7" s="75"/>
      <c r="M7" s="75"/>
      <c r="N7" s="73"/>
      <c r="O7" s="74"/>
      <c r="P7" s="75"/>
      <c r="Q7" s="75"/>
      <c r="R7" s="75"/>
      <c r="S7" s="100">
        <f>List2!R23</f>
        <v>85</v>
      </c>
      <c r="T7" s="67"/>
      <c r="U7" s="67"/>
      <c r="V7" s="67"/>
      <c r="W7" s="67"/>
      <c r="X7" s="67"/>
      <c r="Y7" s="67"/>
      <c r="Z7" s="67"/>
      <c r="AA7" s="67"/>
      <c r="AB7" s="67"/>
      <c r="AC7" s="98">
        <f>List2!AA23</f>
        <v>93</v>
      </c>
      <c r="AD7" s="99">
        <f>List2!AB23</f>
        <v>275</v>
      </c>
      <c r="AE7" s="108">
        <f>IF(ISNUMBER(AD7),RANK(AD7,AD:AD,0),"")</f>
        <v>3</v>
      </c>
      <c r="AF7" s="107" t="s">
        <v>292</v>
      </c>
    </row>
    <row r="8" spans="2:32" s="19" customFormat="1" ht="21.75" customHeight="1" thickBot="1">
      <c r="B8" s="77">
        <f>List3!A9</f>
        <v>17</v>
      </c>
      <c r="C8" s="78">
        <v>19</v>
      </c>
      <c r="D8" s="79" t="str">
        <f>List3!E10</f>
        <v>Cvinger Tomáš</v>
      </c>
      <c r="E8" s="79" t="str">
        <f>List3!I10</f>
        <v>Yankee ze Stříbrného kamene</v>
      </c>
      <c r="F8" s="79" t="str">
        <f>List3!J10</f>
        <v>NO</v>
      </c>
      <c r="G8" s="79" t="str">
        <f>List3!K10</f>
        <v>P</v>
      </c>
      <c r="H8" s="73">
        <f>List2!H24</f>
        <v>87</v>
      </c>
      <c r="I8" s="74"/>
      <c r="J8" s="75"/>
      <c r="K8" s="75"/>
      <c r="L8" s="75"/>
      <c r="M8" s="75"/>
      <c r="N8" s="73"/>
      <c r="O8" s="74"/>
      <c r="P8" s="75"/>
      <c r="Q8" s="75"/>
      <c r="R8" s="75"/>
      <c r="S8" s="100">
        <f>List2!R24</f>
        <v>91</v>
      </c>
      <c r="T8" s="67"/>
      <c r="U8" s="67"/>
      <c r="V8" s="67"/>
      <c r="W8" s="67"/>
      <c r="X8" s="67"/>
      <c r="Y8" s="67"/>
      <c r="Z8" s="67"/>
      <c r="AA8" s="67"/>
      <c r="AB8" s="67"/>
      <c r="AC8" s="98">
        <f>List2!AA24</f>
        <v>91</v>
      </c>
      <c r="AD8" s="99">
        <f>List2!AB24</f>
        <v>269</v>
      </c>
      <c r="AE8" s="108">
        <f>IF(ISNUMBER(AD8),RANK(AD8,AD:AD,0),"")</f>
        <v>4</v>
      </c>
      <c r="AF8" s="80"/>
    </row>
    <row r="9" spans="2:32" ht="21.75" customHeight="1" thickBot="1">
      <c r="B9" s="81">
        <f>List3!A25</f>
        <v>78</v>
      </c>
      <c r="C9" s="82">
        <v>23</v>
      </c>
      <c r="D9" s="83" t="str">
        <f>List3!E24</f>
        <v>Machová-Angelovová Renata</v>
      </c>
      <c r="E9" s="83" t="str">
        <f>List3!I24</f>
        <v>Jenny Anrebri</v>
      </c>
      <c r="F9" s="83" t="str">
        <f>List3!J24</f>
        <v>NO</v>
      </c>
      <c r="G9" s="83" t="str">
        <f>List3!K24</f>
        <v>F</v>
      </c>
      <c r="H9" s="73">
        <f>List2!H28</f>
        <v>95</v>
      </c>
      <c r="I9" s="74"/>
      <c r="J9" s="75"/>
      <c r="K9" s="75"/>
      <c r="L9" s="75"/>
      <c r="M9" s="75"/>
      <c r="N9" s="73"/>
      <c r="O9" s="74"/>
      <c r="P9" s="75"/>
      <c r="Q9" s="75"/>
      <c r="R9" s="75"/>
      <c r="S9" s="100">
        <f>List2!R28</f>
        <v>92</v>
      </c>
      <c r="T9" s="67"/>
      <c r="U9" s="67"/>
      <c r="V9" s="67"/>
      <c r="W9" s="67"/>
      <c r="X9" s="67"/>
      <c r="Y9" s="67"/>
      <c r="Z9" s="67"/>
      <c r="AA9" s="67"/>
      <c r="AB9" s="67"/>
      <c r="AC9" s="98">
        <f>List2!AA28</f>
        <v>82</v>
      </c>
      <c r="AD9" s="99">
        <f>List2!AB28</f>
        <v>269</v>
      </c>
      <c r="AE9" s="108">
        <v>5</v>
      </c>
      <c r="AF9" s="84"/>
    </row>
    <row r="10" spans="2:32" s="19" customFormat="1" ht="21.75" customHeight="1" thickBot="1">
      <c r="B10" s="77">
        <f>List3!A19</f>
        <v>60</v>
      </c>
      <c r="C10" s="78">
        <v>13</v>
      </c>
      <c r="D10" s="79" t="str">
        <f>List3!E26</f>
        <v>Tyc Jiří Mgr.</v>
      </c>
      <c r="E10" s="79" t="str">
        <f>List3!I26</f>
        <v>Uzi de Alphaville Bohemia</v>
      </c>
      <c r="F10" s="79" t="str">
        <f>List3!J26</f>
        <v>BOM</v>
      </c>
      <c r="G10" s="79" t="str">
        <f>List3!K26</f>
        <v>P</v>
      </c>
      <c r="H10" s="73">
        <f>List2!H18</f>
        <v>91</v>
      </c>
      <c r="I10" s="74"/>
      <c r="J10" s="75"/>
      <c r="K10" s="75"/>
      <c r="L10" s="75"/>
      <c r="M10" s="75"/>
      <c r="N10" s="73"/>
      <c r="O10" s="74"/>
      <c r="P10" s="75"/>
      <c r="Q10" s="75"/>
      <c r="R10" s="75"/>
      <c r="S10" s="100">
        <f>List2!R18</f>
        <v>86</v>
      </c>
      <c r="T10" s="67"/>
      <c r="U10" s="67"/>
      <c r="V10" s="67"/>
      <c r="W10" s="67"/>
      <c r="X10" s="67"/>
      <c r="Y10" s="67"/>
      <c r="Z10" s="67"/>
      <c r="AA10" s="67"/>
      <c r="AB10" s="67"/>
      <c r="AC10" s="98">
        <f>List2!AA18</f>
        <v>90</v>
      </c>
      <c r="AD10" s="99">
        <f>List2!AB18</f>
        <v>267</v>
      </c>
      <c r="AE10" s="108">
        <f>IF(ISNUMBER(AD10),RANK(AD10,AD:AD,0),"")</f>
        <v>6</v>
      </c>
      <c r="AF10" s="80"/>
    </row>
    <row r="11" spans="2:32" ht="21.75" customHeight="1" thickBot="1">
      <c r="B11" s="81">
        <f>List3!A14</f>
        <v>38</v>
      </c>
      <c r="C11" s="82">
        <v>7</v>
      </c>
      <c r="D11" s="83" t="str">
        <f>List3!E14</f>
        <v>Reisinger Josef</v>
      </c>
      <c r="E11" s="83" t="str">
        <f>List3!I14</f>
        <v>Apollo od Rejska</v>
      </c>
      <c r="F11" s="83" t="str">
        <f>List3!J14</f>
        <v>BOM</v>
      </c>
      <c r="G11" s="83" t="str">
        <f>List3!K14</f>
        <v>P</v>
      </c>
      <c r="H11" s="73">
        <f>List2!H12</f>
        <v>90</v>
      </c>
      <c r="I11" s="74"/>
      <c r="J11" s="75"/>
      <c r="K11" s="75"/>
      <c r="L11" s="75"/>
      <c r="M11" s="75"/>
      <c r="N11" s="73"/>
      <c r="O11" s="74"/>
      <c r="P11" s="75"/>
      <c r="Q11" s="75"/>
      <c r="R11" s="75"/>
      <c r="S11" s="100">
        <f>List2!R12</f>
        <v>81</v>
      </c>
      <c r="T11" s="67"/>
      <c r="U11" s="67"/>
      <c r="V11" s="67"/>
      <c r="W11" s="67"/>
      <c r="X11" s="67"/>
      <c r="Y11" s="67"/>
      <c r="Z11" s="67"/>
      <c r="AA11" s="67"/>
      <c r="AB11" s="67"/>
      <c r="AC11" s="98">
        <f>List2!AA12</f>
        <v>94</v>
      </c>
      <c r="AD11" s="99">
        <f>List2!AB12</f>
        <v>265</v>
      </c>
      <c r="AE11" s="108">
        <f>IF(ISNUMBER(AD11),RANK(AD11,AD:AD,0),"")</f>
        <v>7</v>
      </c>
      <c r="AF11" s="84"/>
    </row>
    <row r="12" spans="2:32" s="19" customFormat="1" ht="21.75" customHeight="1" thickBot="1">
      <c r="B12" s="77">
        <f>List3!A3</f>
        <v>4</v>
      </c>
      <c r="C12" s="78">
        <v>6</v>
      </c>
      <c r="D12" s="79" t="str">
        <f>List3!E19</f>
        <v>Štýbrová Beata Ing.</v>
      </c>
      <c r="E12" s="79" t="str">
        <f>List3!I19</f>
        <v>Tarkatan Juki</v>
      </c>
      <c r="F12" s="79" t="str">
        <f>List3!J19</f>
        <v>BOT</v>
      </c>
      <c r="G12" s="79" t="str">
        <f>List3!K19</f>
        <v>F</v>
      </c>
      <c r="H12" s="73">
        <f>List2!H11</f>
        <v>90</v>
      </c>
      <c r="I12" s="74"/>
      <c r="J12" s="75"/>
      <c r="K12" s="75"/>
      <c r="L12" s="75"/>
      <c r="M12" s="75"/>
      <c r="N12" s="73"/>
      <c r="O12" s="74"/>
      <c r="P12" s="75"/>
      <c r="Q12" s="75"/>
      <c r="R12" s="75"/>
      <c r="S12" s="100">
        <f>List2!R11</f>
        <v>92</v>
      </c>
      <c r="T12" s="67"/>
      <c r="U12" s="67"/>
      <c r="V12" s="67"/>
      <c r="W12" s="67"/>
      <c r="X12" s="67"/>
      <c r="Y12" s="67"/>
      <c r="Z12" s="67"/>
      <c r="AA12" s="67"/>
      <c r="AB12" s="67"/>
      <c r="AC12" s="98">
        <f>List2!AA11</f>
        <v>83</v>
      </c>
      <c r="AD12" s="99">
        <f>List2!AB11</f>
        <v>265</v>
      </c>
      <c r="AE12" s="108">
        <v>8</v>
      </c>
      <c r="AF12" s="80"/>
    </row>
    <row r="13" spans="2:32" ht="21.75" customHeight="1" thickBot="1">
      <c r="B13" s="81">
        <f>List3!A6</f>
        <v>12</v>
      </c>
      <c r="C13" s="82">
        <v>11</v>
      </c>
      <c r="D13" s="83" t="str">
        <f>List3!E20</f>
        <v>Šonský Roman</v>
      </c>
      <c r="E13" s="83" t="str">
        <f>List3!I20</f>
        <v>Artur Nokafi</v>
      </c>
      <c r="F13" s="83" t="str">
        <f>List3!J20</f>
        <v>NO</v>
      </c>
      <c r="G13" s="83" t="str">
        <f>List3!K20</f>
        <v>P</v>
      </c>
      <c r="H13" s="73">
        <f>List2!H16</f>
        <v>96</v>
      </c>
      <c r="I13" s="74"/>
      <c r="J13" s="75"/>
      <c r="K13" s="75"/>
      <c r="L13" s="75"/>
      <c r="M13" s="75"/>
      <c r="N13" s="73"/>
      <c r="O13" s="74"/>
      <c r="P13" s="75"/>
      <c r="Q13" s="75"/>
      <c r="R13" s="75"/>
      <c r="S13" s="100">
        <f>List2!R16</f>
        <v>79</v>
      </c>
      <c r="T13" s="67"/>
      <c r="U13" s="67"/>
      <c r="V13" s="67"/>
      <c r="W13" s="67"/>
      <c r="X13" s="67"/>
      <c r="Y13" s="67"/>
      <c r="Z13" s="67"/>
      <c r="AA13" s="67"/>
      <c r="AB13" s="67"/>
      <c r="AC13" s="98">
        <f>List2!AA16</f>
        <v>89</v>
      </c>
      <c r="AD13" s="99">
        <f>List2!AB16</f>
        <v>264</v>
      </c>
      <c r="AE13" s="108">
        <f>IF(ISNUMBER(AD13),RANK(AD13,AD:AD,0),"")</f>
        <v>9</v>
      </c>
      <c r="AF13" s="84"/>
    </row>
    <row r="14" spans="2:32" s="19" customFormat="1" ht="21.75" customHeight="1" thickBot="1">
      <c r="B14" s="77">
        <f>List3!A12</f>
        <v>32</v>
      </c>
      <c r="C14" s="78">
        <v>12</v>
      </c>
      <c r="D14" s="79" t="str">
        <f>List3!E13</f>
        <v>Pavlišáková Michaela</v>
      </c>
      <c r="E14" s="79" t="str">
        <f>List3!I13</f>
        <v>Uther de Alphaville Bohemia</v>
      </c>
      <c r="F14" s="79" t="str">
        <f>List3!J13</f>
        <v>BOM</v>
      </c>
      <c r="G14" s="79" t="str">
        <f>List3!K13</f>
        <v>P</v>
      </c>
      <c r="H14" s="73">
        <f>List2!H17</f>
        <v>92</v>
      </c>
      <c r="I14" s="74"/>
      <c r="J14" s="75"/>
      <c r="K14" s="75"/>
      <c r="L14" s="75"/>
      <c r="M14" s="75"/>
      <c r="N14" s="73"/>
      <c r="O14" s="74"/>
      <c r="P14" s="75"/>
      <c r="Q14" s="75"/>
      <c r="R14" s="75"/>
      <c r="S14" s="100">
        <f>List2!R17</f>
        <v>83</v>
      </c>
      <c r="T14" s="67"/>
      <c r="U14" s="67"/>
      <c r="V14" s="67"/>
      <c r="W14" s="67"/>
      <c r="X14" s="67"/>
      <c r="Y14" s="67"/>
      <c r="Z14" s="67"/>
      <c r="AA14" s="67"/>
      <c r="AB14" s="67"/>
      <c r="AC14" s="98">
        <f>List2!AA17</f>
        <v>88</v>
      </c>
      <c r="AD14" s="99">
        <f>List2!AB17</f>
        <v>263</v>
      </c>
      <c r="AE14" s="108">
        <f>IF(ISNUMBER(AD14),RANK(AD14,AD:AD,0),"")</f>
        <v>10</v>
      </c>
      <c r="AF14" s="80"/>
    </row>
    <row r="15" spans="2:32" ht="21.75" customHeight="1" thickBot="1">
      <c r="B15" s="81">
        <f>List3!A20</f>
        <v>61</v>
      </c>
      <c r="C15" s="82">
        <v>2</v>
      </c>
      <c r="D15" s="83" t="str">
        <f>List3!E22</f>
        <v>Svoboda Václav</v>
      </c>
      <c r="E15" s="83" t="str">
        <f>List3!I22</f>
        <v>Cezar od Policie ČR</v>
      </c>
      <c r="F15" s="83" t="str">
        <f>List3!J22</f>
        <v>BOM</v>
      </c>
      <c r="G15" s="83" t="str">
        <f>List3!K22</f>
        <v>P</v>
      </c>
      <c r="H15" s="73">
        <f>List2!H7</f>
        <v>97</v>
      </c>
      <c r="I15" s="74"/>
      <c r="J15" s="75"/>
      <c r="K15" s="75"/>
      <c r="L15" s="75"/>
      <c r="M15" s="75"/>
      <c r="N15" s="73"/>
      <c r="O15" s="74"/>
      <c r="P15" s="75"/>
      <c r="Q15" s="75"/>
      <c r="R15" s="75"/>
      <c r="S15" s="100">
        <f>List2!R7</f>
        <v>78</v>
      </c>
      <c r="T15" s="67"/>
      <c r="U15" s="67"/>
      <c r="V15" s="67"/>
      <c r="W15" s="67"/>
      <c r="X15" s="67"/>
      <c r="Y15" s="67"/>
      <c r="Z15" s="67"/>
      <c r="AA15" s="67"/>
      <c r="AB15" s="67"/>
      <c r="AC15" s="98">
        <f>List2!AA7</f>
        <v>88</v>
      </c>
      <c r="AD15" s="99">
        <f>List2!AB7</f>
        <v>263</v>
      </c>
      <c r="AE15" s="108">
        <v>11</v>
      </c>
      <c r="AF15" s="84"/>
    </row>
    <row r="16" spans="2:32" s="19" customFormat="1" ht="21.75" customHeight="1" thickBot="1">
      <c r="B16" s="77">
        <f>List3!A13</f>
        <v>35</v>
      </c>
      <c r="C16" s="78">
        <v>22</v>
      </c>
      <c r="D16" s="79" t="str">
        <f>List3!E2</f>
        <v>Kubeš Jiří</v>
      </c>
      <c r="E16" s="79" t="str">
        <f>List3!I2</f>
        <v>Sax Favory Cross</v>
      </c>
      <c r="F16" s="79" t="str">
        <f>List3!J2</f>
        <v>NO</v>
      </c>
      <c r="G16" s="79" t="str">
        <f>List3!K2</f>
        <v>P</v>
      </c>
      <c r="H16" s="73">
        <f>List2!H27</f>
        <v>99</v>
      </c>
      <c r="I16" s="74"/>
      <c r="J16" s="75"/>
      <c r="K16" s="75"/>
      <c r="L16" s="75"/>
      <c r="M16" s="75"/>
      <c r="N16" s="73"/>
      <c r="O16" s="74"/>
      <c r="P16" s="75"/>
      <c r="Q16" s="75"/>
      <c r="R16" s="75"/>
      <c r="S16" s="100">
        <f>List2!R27</f>
        <v>78</v>
      </c>
      <c r="T16" s="67"/>
      <c r="U16" s="67"/>
      <c r="V16" s="67"/>
      <c r="W16" s="67"/>
      <c r="X16" s="67"/>
      <c r="Y16" s="67"/>
      <c r="Z16" s="67"/>
      <c r="AA16" s="67"/>
      <c r="AB16" s="67"/>
      <c r="AC16" s="98">
        <f>List2!AA27</f>
        <v>85</v>
      </c>
      <c r="AD16" s="99">
        <f>List2!AB27</f>
        <v>262</v>
      </c>
      <c r="AE16" s="108">
        <f>IF(ISNUMBER(AD16),RANK(AD16,AD:AD,0),"")</f>
        <v>12</v>
      </c>
      <c r="AF16" s="80"/>
    </row>
    <row r="17" spans="2:32" ht="21.75" customHeight="1" thickBot="1">
      <c r="B17" s="81">
        <f>List3!A26</f>
        <v>81</v>
      </c>
      <c r="C17" s="82">
        <v>14</v>
      </c>
      <c r="D17" s="83" t="str">
        <f>List3!E18</f>
        <v>Machát Josef</v>
      </c>
      <c r="E17" s="83" t="str">
        <f>List3!I18</f>
        <v>Apoll Daniel Bohemia</v>
      </c>
      <c r="F17" s="83" t="str">
        <f>List3!J18</f>
        <v>NO</v>
      </c>
      <c r="G17" s="83" t="str">
        <f>List3!K18</f>
        <v>P</v>
      </c>
      <c r="H17" s="73">
        <f>List2!H19</f>
        <v>96</v>
      </c>
      <c r="I17" s="74"/>
      <c r="J17" s="75"/>
      <c r="K17" s="75"/>
      <c r="L17" s="75"/>
      <c r="M17" s="75"/>
      <c r="N17" s="73"/>
      <c r="O17" s="74"/>
      <c r="P17" s="75"/>
      <c r="Q17" s="75"/>
      <c r="R17" s="75"/>
      <c r="S17" s="100">
        <f>List2!R19</f>
        <v>87</v>
      </c>
      <c r="T17" s="67"/>
      <c r="U17" s="67"/>
      <c r="V17" s="67"/>
      <c r="W17" s="67"/>
      <c r="X17" s="67"/>
      <c r="Y17" s="67"/>
      <c r="Z17" s="67"/>
      <c r="AA17" s="67"/>
      <c r="AB17" s="67"/>
      <c r="AC17" s="98">
        <f>List2!AA19</f>
        <v>78</v>
      </c>
      <c r="AD17" s="99">
        <f>List2!AB19</f>
        <v>261</v>
      </c>
      <c r="AE17" s="108">
        <f>IF(ISNUMBER(AD17),RANK(AD17,AD:AD,0),"")</f>
        <v>13</v>
      </c>
      <c r="AF17" s="84"/>
    </row>
    <row r="18" spans="2:32" s="19" customFormat="1" ht="21.75" customHeight="1" thickBot="1">
      <c r="B18" s="77">
        <f>List3!A18</f>
        <v>53</v>
      </c>
      <c r="C18" s="78">
        <v>16</v>
      </c>
      <c r="D18" s="79" t="str">
        <f>List3!E11</f>
        <v>Medunová Iveta</v>
      </c>
      <c r="E18" s="79" t="str">
        <f>List3!I11</f>
        <v>Keane de Alphaville Bohemia</v>
      </c>
      <c r="F18" s="79" t="str">
        <f>List3!J11</f>
        <v>BOM</v>
      </c>
      <c r="G18" s="79" t="str">
        <f>List3!K11</f>
        <v>F</v>
      </c>
      <c r="H18" s="73">
        <f>List2!H21</f>
        <v>85</v>
      </c>
      <c r="I18" s="74"/>
      <c r="J18" s="75"/>
      <c r="K18" s="75"/>
      <c r="L18" s="75"/>
      <c r="M18" s="75"/>
      <c r="N18" s="73"/>
      <c r="O18" s="74"/>
      <c r="P18" s="75"/>
      <c r="Q18" s="75"/>
      <c r="R18" s="75"/>
      <c r="S18" s="100">
        <f>List2!R21</f>
        <v>83</v>
      </c>
      <c r="T18" s="67"/>
      <c r="U18" s="67"/>
      <c r="V18" s="67"/>
      <c r="W18" s="67"/>
      <c r="X18" s="67"/>
      <c r="Y18" s="67"/>
      <c r="Z18" s="67"/>
      <c r="AA18" s="67"/>
      <c r="AB18" s="67"/>
      <c r="AC18" s="98">
        <f>List2!AA21</f>
        <v>92</v>
      </c>
      <c r="AD18" s="99">
        <f>List2!AB21</f>
        <v>260</v>
      </c>
      <c r="AE18" s="108">
        <f>IF(ISNUMBER(AD18),RANK(AD18,AD:AD,0),"")</f>
        <v>14</v>
      </c>
      <c r="AF18" s="80"/>
    </row>
    <row r="19" spans="2:32" ht="21.75" customHeight="1" thickBot="1">
      <c r="B19" s="81">
        <f>List3!A5</f>
        <v>10</v>
      </c>
      <c r="C19" s="85">
        <v>21</v>
      </c>
      <c r="D19" s="86" t="str">
        <f>List3!E8</f>
        <v>Ramaekersová Jiřina Ing.</v>
      </c>
      <c r="E19" s="86" t="str">
        <f>List3!I8</f>
        <v>Bora od Policie ČR</v>
      </c>
      <c r="F19" s="86" t="str">
        <f>List3!J8</f>
        <v>BOM</v>
      </c>
      <c r="G19" s="86" t="str">
        <f>List3!K8</f>
        <v>F</v>
      </c>
      <c r="H19" s="73">
        <f>List2!H26</f>
        <v>85</v>
      </c>
      <c r="I19" s="74"/>
      <c r="J19" s="75"/>
      <c r="K19" s="75"/>
      <c r="L19" s="75"/>
      <c r="M19" s="75"/>
      <c r="N19" s="73"/>
      <c r="O19" s="74"/>
      <c r="P19" s="75"/>
      <c r="Q19" s="75"/>
      <c r="R19" s="75"/>
      <c r="S19" s="100">
        <f>List2!R26</f>
        <v>85</v>
      </c>
      <c r="T19" s="67"/>
      <c r="U19" s="67"/>
      <c r="V19" s="67"/>
      <c r="W19" s="67"/>
      <c r="X19" s="67"/>
      <c r="Y19" s="67"/>
      <c r="Z19" s="67"/>
      <c r="AA19" s="67"/>
      <c r="AB19" s="67"/>
      <c r="AC19" s="98">
        <f>List2!AA26</f>
        <v>90</v>
      </c>
      <c r="AD19" s="99">
        <f>List2!AB26</f>
        <v>260</v>
      </c>
      <c r="AE19" s="108">
        <v>15</v>
      </c>
      <c r="AF19" s="87"/>
    </row>
    <row r="20" spans="2:32" ht="21.75" customHeight="1" thickBot="1">
      <c r="B20" s="81">
        <f>List3!A11</f>
        <v>31</v>
      </c>
      <c r="C20" s="82">
        <v>1</v>
      </c>
      <c r="D20" s="83" t="str">
        <f>List3!E16</f>
        <v>Pevný Robert</v>
      </c>
      <c r="E20" s="83" t="str">
        <f>List3!I16</f>
        <v>Unny Majorův háj</v>
      </c>
      <c r="F20" s="83" t="str">
        <f>List3!J16</f>
        <v>NO</v>
      </c>
      <c r="G20" s="83" t="str">
        <f>List3!K16</f>
        <v>F</v>
      </c>
      <c r="H20" s="73">
        <f>List2!H6</f>
        <v>93</v>
      </c>
      <c r="I20" s="74"/>
      <c r="J20" s="75"/>
      <c r="K20" s="75"/>
      <c r="L20" s="75"/>
      <c r="M20" s="75"/>
      <c r="N20" s="73"/>
      <c r="O20" s="74"/>
      <c r="P20" s="75"/>
      <c r="Q20" s="75"/>
      <c r="R20" s="75"/>
      <c r="S20" s="100">
        <f>List2!R6</f>
        <v>86</v>
      </c>
      <c r="T20" s="67"/>
      <c r="U20" s="67"/>
      <c r="V20" s="67"/>
      <c r="W20" s="67"/>
      <c r="X20" s="67"/>
      <c r="Y20" s="67"/>
      <c r="Z20" s="67"/>
      <c r="AA20" s="67"/>
      <c r="AB20" s="67"/>
      <c r="AC20" s="98">
        <f>List2!AA6</f>
        <v>80</v>
      </c>
      <c r="AD20" s="99">
        <f>List2!AB6</f>
        <v>259</v>
      </c>
      <c r="AE20" s="108">
        <f aca="true" t="shared" si="0" ref="AE20:AE28">IF(ISNUMBER(AD20),RANK(AD20,AD$1:AD$65536,0),"")</f>
        <v>16</v>
      </c>
      <c r="AF20" s="84"/>
    </row>
    <row r="21" spans="2:32" ht="21.75" customHeight="1" thickBot="1">
      <c r="B21" s="77">
        <f>List3!A7</f>
        <v>13</v>
      </c>
      <c r="C21" s="78">
        <v>24</v>
      </c>
      <c r="D21" s="79" t="str">
        <f>List3!E21</f>
        <v>Kaskounová Martina</v>
      </c>
      <c r="E21" s="79" t="str">
        <f>List3!I21</f>
        <v>Drago Denbrix</v>
      </c>
      <c r="F21" s="79" t="str">
        <f>List3!J21</f>
        <v>NO</v>
      </c>
      <c r="G21" s="79" t="str">
        <f>List3!K21</f>
        <v>P</v>
      </c>
      <c r="H21" s="73">
        <f>List2!H29</f>
        <v>92</v>
      </c>
      <c r="I21" s="74"/>
      <c r="J21" s="75"/>
      <c r="K21" s="75"/>
      <c r="L21" s="75"/>
      <c r="M21" s="75"/>
      <c r="N21" s="73"/>
      <c r="O21" s="74"/>
      <c r="P21" s="75"/>
      <c r="Q21" s="75"/>
      <c r="R21" s="75"/>
      <c r="S21" s="100">
        <f>List2!R29</f>
        <v>81</v>
      </c>
      <c r="T21" s="67"/>
      <c r="U21" s="67"/>
      <c r="V21" s="67"/>
      <c r="W21" s="67"/>
      <c r="X21" s="67"/>
      <c r="Y21" s="67"/>
      <c r="Z21" s="67"/>
      <c r="AA21" s="67"/>
      <c r="AB21" s="67"/>
      <c r="AC21" s="98">
        <f>List2!AA29</f>
        <v>85</v>
      </c>
      <c r="AD21" s="99">
        <f>List2!AB29</f>
        <v>258</v>
      </c>
      <c r="AE21" s="108">
        <f t="shared" si="0"/>
        <v>17</v>
      </c>
      <c r="AF21" s="80"/>
    </row>
    <row r="22" spans="2:32" ht="21.75" customHeight="1" thickBot="1">
      <c r="B22" s="81">
        <f>List3!A15</f>
        <v>41</v>
      </c>
      <c r="C22" s="82">
        <v>10</v>
      </c>
      <c r="D22" s="83" t="str">
        <f>List3!E12</f>
        <v>Oravská Marie</v>
      </c>
      <c r="E22" s="83" t="str">
        <f>List3!I12</f>
        <v>Frodo Jibule</v>
      </c>
      <c r="F22" s="83" t="str">
        <f>List3!J12</f>
        <v>NO</v>
      </c>
      <c r="G22" s="83" t="str">
        <f>List3!K12</f>
        <v>P</v>
      </c>
      <c r="H22" s="73">
        <f>List2!H15</f>
        <v>93</v>
      </c>
      <c r="I22" s="74"/>
      <c r="J22" s="75"/>
      <c r="K22" s="75"/>
      <c r="L22" s="75"/>
      <c r="M22" s="75"/>
      <c r="N22" s="73"/>
      <c r="O22" s="74"/>
      <c r="P22" s="75"/>
      <c r="Q22" s="75"/>
      <c r="R22" s="75"/>
      <c r="S22" s="100">
        <f>List2!R15</f>
        <v>71</v>
      </c>
      <c r="T22" s="67"/>
      <c r="U22" s="67"/>
      <c r="V22" s="67"/>
      <c r="W22" s="67"/>
      <c r="X22" s="67"/>
      <c r="Y22" s="67"/>
      <c r="Z22" s="67"/>
      <c r="AA22" s="67"/>
      <c r="AB22" s="67"/>
      <c r="AC22" s="98">
        <f>List2!AA15</f>
        <v>90</v>
      </c>
      <c r="AD22" s="99">
        <f>List2!AB15</f>
        <v>254</v>
      </c>
      <c r="AE22" s="108">
        <f t="shared" si="0"/>
        <v>18</v>
      </c>
      <c r="AF22" s="84"/>
    </row>
    <row r="23" spans="2:32" ht="21.75" customHeight="1" thickBot="1">
      <c r="B23" s="77">
        <f>List3!A10</f>
        <v>24</v>
      </c>
      <c r="C23" s="78">
        <v>9</v>
      </c>
      <c r="D23" s="79" t="str">
        <f>List3!E6</f>
        <v>Syrovátka Luděk</v>
      </c>
      <c r="E23" s="79" t="str">
        <f>List3!I6</f>
        <v>Attila ze Stříbrného kamene</v>
      </c>
      <c r="F23" s="79" t="str">
        <f>List3!J6</f>
        <v>NO</v>
      </c>
      <c r="G23" s="79" t="str">
        <f>List3!K6</f>
        <v>P</v>
      </c>
      <c r="H23" s="73">
        <f>List2!H14</f>
        <v>80</v>
      </c>
      <c r="I23" s="74"/>
      <c r="J23" s="75"/>
      <c r="K23" s="75"/>
      <c r="L23" s="75"/>
      <c r="M23" s="75"/>
      <c r="N23" s="73"/>
      <c r="O23" s="74"/>
      <c r="P23" s="75"/>
      <c r="Q23" s="75"/>
      <c r="R23" s="75"/>
      <c r="S23" s="100">
        <f>List2!R14</f>
        <v>82</v>
      </c>
      <c r="T23" s="67"/>
      <c r="U23" s="67"/>
      <c r="V23" s="67"/>
      <c r="W23" s="67"/>
      <c r="X23" s="67"/>
      <c r="Y23" s="67"/>
      <c r="Z23" s="67"/>
      <c r="AA23" s="67"/>
      <c r="AB23" s="67"/>
      <c r="AC23" s="98">
        <f>List2!AA14</f>
        <v>90</v>
      </c>
      <c r="AD23" s="99">
        <f>List2!AB14</f>
        <v>252</v>
      </c>
      <c r="AE23" s="108">
        <f t="shared" si="0"/>
        <v>19</v>
      </c>
      <c r="AF23" s="80"/>
    </row>
    <row r="24" spans="2:32" ht="21.75" customHeight="1" thickBot="1">
      <c r="B24" s="81">
        <f>List3!A23</f>
        <v>74</v>
      </c>
      <c r="C24" s="82">
        <v>4</v>
      </c>
      <c r="D24" s="83" t="str">
        <f>List3!E9</f>
        <v>Dejmek Josef</v>
      </c>
      <c r="E24" s="83" t="str">
        <f>List3!I9</f>
        <v>Caira Laperys</v>
      </c>
      <c r="F24" s="83" t="str">
        <f>List3!J9</f>
        <v>NO</v>
      </c>
      <c r="G24" s="83" t="str">
        <f>List3!K9</f>
        <v>F</v>
      </c>
      <c r="H24" s="73">
        <f>List2!H9</f>
        <v>97</v>
      </c>
      <c r="I24" s="74"/>
      <c r="J24" s="75"/>
      <c r="K24" s="75"/>
      <c r="L24" s="75"/>
      <c r="M24" s="75"/>
      <c r="N24" s="73"/>
      <c r="O24" s="74"/>
      <c r="P24" s="75"/>
      <c r="Q24" s="75"/>
      <c r="R24" s="75"/>
      <c r="S24" s="100">
        <f>List2!R9</f>
        <v>76</v>
      </c>
      <c r="T24" s="67"/>
      <c r="U24" s="67"/>
      <c r="V24" s="67"/>
      <c r="W24" s="67"/>
      <c r="X24" s="67"/>
      <c r="Y24" s="67"/>
      <c r="Z24" s="67"/>
      <c r="AA24" s="67"/>
      <c r="AB24" s="67"/>
      <c r="AC24" s="98">
        <f>List2!AA9</f>
        <v>74</v>
      </c>
      <c r="AD24" s="99">
        <f>List2!AB9</f>
        <v>247</v>
      </c>
      <c r="AE24" s="108">
        <f t="shared" si="0"/>
        <v>20</v>
      </c>
      <c r="AF24" s="84"/>
    </row>
    <row r="25" spans="2:32" ht="21.75" customHeight="1" thickBot="1">
      <c r="B25" s="77">
        <f>List3!A8</f>
        <v>15</v>
      </c>
      <c r="C25" s="78">
        <v>17</v>
      </c>
      <c r="D25" s="79" t="str">
        <f>List3!E7</f>
        <v>Špringl Jiří</v>
      </c>
      <c r="E25" s="79" t="str">
        <f>List3!I7</f>
        <v>Xerro Majorův háj</v>
      </c>
      <c r="F25" s="79" t="str">
        <f>List3!J7</f>
        <v>NO</v>
      </c>
      <c r="G25" s="79" t="str">
        <f>List3!K7</f>
        <v>P</v>
      </c>
      <c r="H25" s="73">
        <f>List2!H22</f>
        <v>91</v>
      </c>
      <c r="I25" s="74"/>
      <c r="J25" s="75"/>
      <c r="K25" s="75"/>
      <c r="L25" s="75"/>
      <c r="M25" s="75"/>
      <c r="N25" s="73"/>
      <c r="O25" s="74"/>
      <c r="P25" s="75"/>
      <c r="Q25" s="75"/>
      <c r="R25" s="75"/>
      <c r="S25" s="100">
        <f>List2!R22</f>
        <v>70</v>
      </c>
      <c r="T25" s="67"/>
      <c r="U25" s="67"/>
      <c r="V25" s="67"/>
      <c r="W25" s="67"/>
      <c r="X25" s="67"/>
      <c r="Y25" s="67"/>
      <c r="Z25" s="67"/>
      <c r="AA25" s="67"/>
      <c r="AB25" s="67"/>
      <c r="AC25" s="98">
        <f>List2!AA22</f>
        <v>84</v>
      </c>
      <c r="AD25" s="99">
        <f>List2!AB22</f>
        <v>245</v>
      </c>
      <c r="AE25" s="108">
        <f t="shared" si="0"/>
        <v>21</v>
      </c>
      <c r="AF25" s="80"/>
    </row>
    <row r="26" spans="2:32" ht="21.75" customHeight="1" thickBot="1">
      <c r="B26" s="81">
        <f>List3!A2</f>
        <v>3</v>
      </c>
      <c r="C26" s="82">
        <v>8</v>
      </c>
      <c r="D26" s="83" t="str">
        <f>List3!E3</f>
        <v>Kňourek Jan</v>
      </c>
      <c r="E26" s="83" t="str">
        <f>List3!I3</f>
        <v>Tango Cash Horký dech</v>
      </c>
      <c r="F26" s="83" t="str">
        <f>List3!J3</f>
        <v>RTW</v>
      </c>
      <c r="G26" s="83" t="str">
        <f>List3!K3</f>
        <v>P</v>
      </c>
      <c r="H26" s="73">
        <f>List2!H13</f>
        <v>78</v>
      </c>
      <c r="I26" s="74"/>
      <c r="J26" s="75"/>
      <c r="K26" s="75"/>
      <c r="L26" s="75"/>
      <c r="M26" s="75"/>
      <c r="N26" s="73"/>
      <c r="O26" s="74"/>
      <c r="P26" s="75"/>
      <c r="Q26" s="75"/>
      <c r="R26" s="75"/>
      <c r="S26" s="100">
        <f>List2!R13</f>
        <v>69</v>
      </c>
      <c r="T26" s="67"/>
      <c r="U26" s="67"/>
      <c r="V26" s="67"/>
      <c r="W26" s="67"/>
      <c r="X26" s="67"/>
      <c r="Y26" s="67"/>
      <c r="Z26" s="67"/>
      <c r="AA26" s="67"/>
      <c r="AB26" s="67"/>
      <c r="AC26" s="98">
        <f>List2!AA13</f>
        <v>73</v>
      </c>
      <c r="AD26" s="99">
        <f>List2!AB13</f>
        <v>220</v>
      </c>
      <c r="AE26" s="108">
        <f t="shared" si="0"/>
        <v>22</v>
      </c>
      <c r="AF26" s="84"/>
    </row>
    <row r="27" spans="2:32" ht="21.75" customHeight="1" thickBot="1">
      <c r="B27" s="77">
        <f>List3!A24</f>
        <v>77</v>
      </c>
      <c r="C27" s="78">
        <v>3</v>
      </c>
      <c r="D27" s="79" t="str">
        <f>List3!E4</f>
        <v>Kopecká Darja</v>
      </c>
      <c r="E27" s="79" t="str">
        <f>List3!I4</f>
        <v>Enie ze Soutoku Sázavy</v>
      </c>
      <c r="F27" s="79" t="str">
        <f>List3!J4</f>
        <v>BOM</v>
      </c>
      <c r="G27" s="79" t="str">
        <f>List3!K4</f>
        <v>F</v>
      </c>
      <c r="H27" s="73">
        <f>List2!H8</f>
        <v>36</v>
      </c>
      <c r="I27" s="74"/>
      <c r="J27" s="75"/>
      <c r="K27" s="75"/>
      <c r="L27" s="75"/>
      <c r="M27" s="75"/>
      <c r="N27" s="73"/>
      <c r="O27" s="74"/>
      <c r="P27" s="75"/>
      <c r="Q27" s="75"/>
      <c r="R27" s="75"/>
      <c r="S27" s="100">
        <f>List2!R8</f>
        <v>84</v>
      </c>
      <c r="T27" s="67"/>
      <c r="U27" s="67"/>
      <c r="V27" s="67"/>
      <c r="W27" s="67"/>
      <c r="X27" s="67"/>
      <c r="Y27" s="67"/>
      <c r="Z27" s="67"/>
      <c r="AA27" s="67"/>
      <c r="AB27" s="67"/>
      <c r="AC27" s="98">
        <f>List2!AA8</f>
        <v>86</v>
      </c>
      <c r="AD27" s="99">
        <f>List2!AB8</f>
        <v>206</v>
      </c>
      <c r="AE27" s="108">
        <f t="shared" si="0"/>
        <v>23</v>
      </c>
      <c r="AF27" s="80"/>
    </row>
    <row r="28" spans="2:32" ht="21.75" customHeight="1" thickBot="1">
      <c r="B28" s="77">
        <f>List3!A21</f>
        <v>69</v>
      </c>
      <c r="C28" s="78">
        <v>20</v>
      </c>
      <c r="D28" s="79" t="str">
        <f>List3!E23</f>
        <v>Häuslerová Martina Ing.</v>
      </c>
      <c r="E28" s="79" t="str">
        <f>List3!I23</f>
        <v>Persil z Ditčina dvora</v>
      </c>
      <c r="F28" s="79" t="str">
        <f>List3!J23</f>
        <v>NO</v>
      </c>
      <c r="G28" s="79" t="str">
        <f>List3!K23</f>
        <v>P</v>
      </c>
      <c r="H28" s="104">
        <f>List2!H25</f>
        <v>55</v>
      </c>
      <c r="I28" s="78"/>
      <c r="J28" s="79"/>
      <c r="K28" s="79"/>
      <c r="L28" s="79"/>
      <c r="M28" s="79"/>
      <c r="N28" s="77"/>
      <c r="O28" s="78"/>
      <c r="P28" s="79"/>
      <c r="Q28" s="79"/>
      <c r="R28" s="79"/>
      <c r="S28" s="101">
        <f>List2!R25</f>
        <v>72</v>
      </c>
      <c r="T28" s="71"/>
      <c r="U28" s="71"/>
      <c r="V28" s="71"/>
      <c r="W28" s="71"/>
      <c r="X28" s="71"/>
      <c r="Y28" s="71"/>
      <c r="Z28" s="71"/>
      <c r="AA28" s="71"/>
      <c r="AB28" s="71"/>
      <c r="AC28" s="102">
        <f>List2!AA25</f>
        <v>76</v>
      </c>
      <c r="AD28" s="99">
        <f>List2!AB25</f>
        <v>203</v>
      </c>
      <c r="AE28" s="108">
        <f t="shared" si="0"/>
        <v>24</v>
      </c>
      <c r="AF28" s="80"/>
    </row>
    <row r="29" spans="2:32" ht="21.75" customHeight="1">
      <c r="B29" s="111" t="s">
        <v>31</v>
      </c>
      <c r="C29" s="111"/>
      <c r="D29" s="111"/>
      <c r="E29" s="15" t="s">
        <v>32</v>
      </c>
      <c r="F29" s="15"/>
      <c r="G29" s="112" t="s">
        <v>33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6"/>
      <c r="U29" s="16"/>
      <c r="V29" s="16"/>
      <c r="W29" s="16"/>
      <c r="X29" s="16"/>
      <c r="Y29" s="16"/>
      <c r="Z29" s="16"/>
      <c r="AA29" s="16"/>
      <c r="AB29" s="16"/>
      <c r="AC29" s="113" t="s">
        <v>34</v>
      </c>
      <c r="AD29" s="113"/>
      <c r="AE29" s="113"/>
      <c r="AF29" s="113"/>
    </row>
    <row r="30" spans="2:32" ht="21.75" customHeight="1">
      <c r="B30" s="112" t="s">
        <v>35</v>
      </c>
      <c r="C30" s="112"/>
      <c r="D30" s="112"/>
      <c r="E30" s="112"/>
      <c r="F30" s="17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6"/>
      <c r="U30" s="16"/>
      <c r="V30" s="16"/>
      <c r="W30" s="16"/>
      <c r="X30" s="16"/>
      <c r="Y30" s="16"/>
      <c r="Z30" s="16"/>
      <c r="AA30" s="16"/>
      <c r="AB30" s="16"/>
      <c r="AC30" s="14"/>
      <c r="AD30" s="14"/>
      <c r="AE30" s="15"/>
      <c r="AF30" s="15"/>
    </row>
    <row r="31" spans="2:30" ht="19.5" customHeight="1">
      <c r="B31" s="3"/>
      <c r="C31" s="3"/>
      <c r="D31" s="18" t="s">
        <v>24</v>
      </c>
      <c r="AD31" s="2"/>
    </row>
  </sheetData>
  <sheetProtection/>
  <mergeCells count="7">
    <mergeCell ref="D1:AE1"/>
    <mergeCell ref="E2:X3"/>
    <mergeCell ref="B29:D29"/>
    <mergeCell ref="G29:S29"/>
    <mergeCell ref="AC29:AF29"/>
    <mergeCell ref="B30:E30"/>
    <mergeCell ref="G30:S30"/>
  </mergeCells>
  <printOptions/>
  <pageMargins left="0.7086614173228347" right="0.7086614173228347" top="0.5118110236220472" bottom="0.3149606299212598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1"/>
  <sheetViews>
    <sheetView zoomScale="85" zoomScaleNormal="85" zoomScalePageLayoutView="0" workbookViewId="0" topLeftCell="B1">
      <pane xSplit="3" topLeftCell="E1" activePane="topRight" state="frozen"/>
      <selection pane="topLeft" activeCell="D1" sqref="D1"/>
      <selection pane="topRight" activeCell="D1" sqref="D1:AC1"/>
    </sheetView>
  </sheetViews>
  <sheetFormatPr defaultColWidth="9.140625" defaultRowHeight="15"/>
  <cols>
    <col min="1" max="1" width="0" style="3" hidden="1" customWidth="1"/>
    <col min="2" max="2" width="10.00390625" style="2" customWidth="1"/>
    <col min="3" max="3" width="17.00390625" style="2" hidden="1" customWidth="1"/>
    <col min="4" max="4" width="26.421875" style="3" customWidth="1"/>
    <col min="5" max="5" width="30.57421875" style="3" customWidth="1"/>
    <col min="6" max="7" width="8.421875" style="3" customWidth="1"/>
    <col min="8" max="8" width="8.421875" style="2" customWidth="1"/>
    <col min="9" max="17" width="9.421875" style="3" customWidth="1"/>
    <col min="18" max="18" width="9.421875" style="9" customWidth="1"/>
    <col min="19" max="26" width="9.421875" style="3" customWidth="1"/>
    <col min="27" max="27" width="8.28125" style="2" customWidth="1"/>
    <col min="28" max="28" width="10.8515625" style="9" customWidth="1"/>
    <col min="29" max="29" width="9.7109375" style="3" customWidth="1"/>
    <col min="30" max="30" width="10.140625" style="3" customWidth="1"/>
    <col min="31" max="16384" width="9.140625" style="3" customWidth="1"/>
  </cols>
  <sheetData>
    <row r="1" spans="2:29" ht="66" customHeight="1">
      <c r="B1" s="1"/>
      <c r="D1" s="109" t="s">
        <v>29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2:23" ht="16.5" customHeight="1">
      <c r="B2" s="1"/>
      <c r="C2" s="1"/>
      <c r="E2" s="110" t="s">
        <v>30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2:23" ht="16.5" customHeight="1">
      <c r="B3" s="1"/>
      <c r="C3" s="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3" ht="20.25" customHeight="1" thickBot="1">
      <c r="B4" s="5"/>
      <c r="C4" s="5"/>
    </row>
    <row r="5" spans="2:30" s="4" customFormat="1" ht="53.25" customHeight="1" thickBot="1">
      <c r="B5" s="6" t="s">
        <v>0</v>
      </c>
      <c r="C5" s="7" t="s">
        <v>1</v>
      </c>
      <c r="D5" s="8" t="s">
        <v>2</v>
      </c>
      <c r="E5" s="8" t="s">
        <v>3</v>
      </c>
      <c r="F5" s="8" t="s">
        <v>275</v>
      </c>
      <c r="G5" s="8" t="s">
        <v>276</v>
      </c>
      <c r="H5" s="10" t="s">
        <v>25</v>
      </c>
      <c r="I5" s="66" t="s">
        <v>4</v>
      </c>
      <c r="J5" s="66" t="s">
        <v>277</v>
      </c>
      <c r="K5" s="66" t="s">
        <v>278</v>
      </c>
      <c r="L5" s="66" t="s">
        <v>279</v>
      </c>
      <c r="M5" s="66" t="s">
        <v>280</v>
      </c>
      <c r="N5" s="66" t="s">
        <v>281</v>
      </c>
      <c r="O5" s="66" t="s">
        <v>282</v>
      </c>
      <c r="P5" s="66" t="s">
        <v>283</v>
      </c>
      <c r="Q5" s="66" t="s">
        <v>284</v>
      </c>
      <c r="R5" s="91" t="s">
        <v>26</v>
      </c>
      <c r="S5" s="66" t="s">
        <v>285</v>
      </c>
      <c r="T5" s="66" t="s">
        <v>286</v>
      </c>
      <c r="U5" s="66" t="s">
        <v>287</v>
      </c>
      <c r="V5" s="66" t="s">
        <v>288</v>
      </c>
      <c r="W5" s="66" t="s">
        <v>289</v>
      </c>
      <c r="X5" s="66" t="s">
        <v>290</v>
      </c>
      <c r="Y5" s="66" t="s">
        <v>291</v>
      </c>
      <c r="Z5" s="66" t="s">
        <v>288</v>
      </c>
      <c r="AA5" s="10" t="s">
        <v>27</v>
      </c>
      <c r="AB5" s="91" t="s">
        <v>28</v>
      </c>
      <c r="AC5" s="94" t="s">
        <v>22</v>
      </c>
      <c r="AD5" s="13" t="s">
        <v>23</v>
      </c>
    </row>
    <row r="6" spans="2:30" ht="21.75" customHeight="1" thickBot="1">
      <c r="B6" s="73">
        <f>List3!A16</f>
        <v>48</v>
      </c>
      <c r="C6" s="74">
        <v>1</v>
      </c>
      <c r="D6" s="75" t="str">
        <f>List3!E16</f>
        <v>Pevný Robert</v>
      </c>
      <c r="E6" s="75" t="str">
        <f>List3!I16</f>
        <v>Unny Majorův háj</v>
      </c>
      <c r="F6" s="75" t="str">
        <f>List3!J16</f>
        <v>NO</v>
      </c>
      <c r="G6" s="75" t="str">
        <f>List3!K16</f>
        <v>F</v>
      </c>
      <c r="H6" s="73">
        <v>93</v>
      </c>
      <c r="I6" s="74">
        <v>8</v>
      </c>
      <c r="J6" s="75">
        <v>9.5</v>
      </c>
      <c r="K6" s="75">
        <v>8</v>
      </c>
      <c r="L6" s="75">
        <v>8.5</v>
      </c>
      <c r="M6" s="75">
        <v>8</v>
      </c>
      <c r="N6" s="88">
        <v>12</v>
      </c>
      <c r="O6" s="74">
        <v>13</v>
      </c>
      <c r="P6" s="75">
        <v>9</v>
      </c>
      <c r="Q6" s="75">
        <v>10</v>
      </c>
      <c r="R6" s="92">
        <f aca="true" t="shared" si="0" ref="R6:R29">SUM(I6:Q6)</f>
        <v>86</v>
      </c>
      <c r="S6" s="67">
        <v>5</v>
      </c>
      <c r="T6" s="67">
        <v>6</v>
      </c>
      <c r="U6" s="67">
        <v>10</v>
      </c>
      <c r="V6" s="67">
        <v>16</v>
      </c>
      <c r="W6" s="67">
        <v>4</v>
      </c>
      <c r="X6" s="67">
        <v>15</v>
      </c>
      <c r="Y6" s="67">
        <v>8</v>
      </c>
      <c r="Z6" s="67">
        <v>16</v>
      </c>
      <c r="AA6" s="68">
        <f>SUM(S6:Z6)</f>
        <v>80</v>
      </c>
      <c r="AB6" s="92">
        <f>H6+R6+AA6</f>
        <v>259</v>
      </c>
      <c r="AC6" s="95">
        <f>IF(ISNUMBER(AB6),RANK(AB6,AB:AB,0),"")</f>
        <v>16</v>
      </c>
      <c r="AD6" s="76"/>
    </row>
    <row r="7" spans="2:30" s="19" customFormat="1" ht="21.75" customHeight="1" thickBot="1">
      <c r="B7" s="77">
        <f>List3!A22</f>
        <v>70</v>
      </c>
      <c r="C7" s="78">
        <v>2</v>
      </c>
      <c r="D7" s="79" t="str">
        <f>List3!E22</f>
        <v>Svoboda Václav</v>
      </c>
      <c r="E7" s="79" t="str">
        <f>List3!I22</f>
        <v>Cezar od Policie ČR</v>
      </c>
      <c r="F7" s="79" t="str">
        <f>List3!J22</f>
        <v>BOM</v>
      </c>
      <c r="G7" s="79" t="str">
        <f>List3!K22</f>
        <v>P</v>
      </c>
      <c r="H7" s="77">
        <v>97</v>
      </c>
      <c r="I7" s="78">
        <v>8</v>
      </c>
      <c r="J7" s="79">
        <v>8</v>
      </c>
      <c r="K7" s="79">
        <v>4</v>
      </c>
      <c r="L7" s="79">
        <v>9</v>
      </c>
      <c r="M7" s="79">
        <v>8</v>
      </c>
      <c r="N7" s="89">
        <v>12</v>
      </c>
      <c r="O7" s="78">
        <v>12</v>
      </c>
      <c r="P7" s="79">
        <v>7</v>
      </c>
      <c r="Q7" s="79">
        <v>10</v>
      </c>
      <c r="R7" s="92">
        <f t="shared" si="0"/>
        <v>78</v>
      </c>
      <c r="S7" s="71">
        <v>9</v>
      </c>
      <c r="T7" s="71">
        <v>8</v>
      </c>
      <c r="U7" s="71">
        <v>10</v>
      </c>
      <c r="V7" s="71">
        <v>17.5</v>
      </c>
      <c r="W7" s="71">
        <v>4.5</v>
      </c>
      <c r="X7" s="71">
        <v>13</v>
      </c>
      <c r="Y7" s="71">
        <v>9</v>
      </c>
      <c r="Z7" s="71">
        <v>17</v>
      </c>
      <c r="AA7" s="68">
        <f aca="true" t="shared" si="1" ref="AA7:AA29">SUM(S7:Z7)</f>
        <v>88</v>
      </c>
      <c r="AB7" s="92">
        <f aca="true" t="shared" si="2" ref="AB7:AB29">H7+R7+AA7</f>
        <v>263</v>
      </c>
      <c r="AC7" s="95">
        <f aca="true" t="shared" si="3" ref="AC7:AC29">IF(ISNUMBER(AB7),RANK(AB7,AB$1:AB$65536,0),"")</f>
        <v>10</v>
      </c>
      <c r="AD7" s="80"/>
    </row>
    <row r="8" spans="2:30" ht="21.75" customHeight="1" thickBot="1">
      <c r="B8" s="81">
        <f>List3!A4</f>
        <v>7</v>
      </c>
      <c r="C8" s="82">
        <v>3</v>
      </c>
      <c r="D8" s="83" t="str">
        <f>List3!E4</f>
        <v>Kopecká Darja</v>
      </c>
      <c r="E8" s="83" t="str">
        <f>List3!I4</f>
        <v>Enie ze Soutoku Sázavy</v>
      </c>
      <c r="F8" s="83" t="str">
        <f>List3!J4</f>
        <v>BOM</v>
      </c>
      <c r="G8" s="83" t="str">
        <f>List3!K4</f>
        <v>F</v>
      </c>
      <c r="H8" s="81">
        <v>36</v>
      </c>
      <c r="I8" s="82">
        <v>9.5</v>
      </c>
      <c r="J8" s="83">
        <v>9</v>
      </c>
      <c r="K8" s="83">
        <v>8.5</v>
      </c>
      <c r="L8" s="83">
        <v>8.5</v>
      </c>
      <c r="M8" s="83">
        <v>7.5</v>
      </c>
      <c r="N8" s="90">
        <v>13</v>
      </c>
      <c r="O8" s="82">
        <v>12</v>
      </c>
      <c r="P8" s="83">
        <v>7</v>
      </c>
      <c r="Q8" s="83">
        <v>9</v>
      </c>
      <c r="R8" s="92">
        <f t="shared" si="0"/>
        <v>84</v>
      </c>
      <c r="S8" s="69">
        <v>10</v>
      </c>
      <c r="T8" s="69">
        <v>8</v>
      </c>
      <c r="U8" s="69">
        <v>6</v>
      </c>
      <c r="V8" s="69">
        <v>16</v>
      </c>
      <c r="W8" s="69">
        <v>4</v>
      </c>
      <c r="X8" s="69">
        <v>13</v>
      </c>
      <c r="Y8" s="69">
        <v>10</v>
      </c>
      <c r="Z8" s="69">
        <v>19</v>
      </c>
      <c r="AA8" s="68">
        <f t="shared" si="1"/>
        <v>86</v>
      </c>
      <c r="AB8" s="92">
        <f t="shared" si="2"/>
        <v>206</v>
      </c>
      <c r="AC8" s="95">
        <f t="shared" si="3"/>
        <v>23</v>
      </c>
      <c r="AD8" s="84"/>
    </row>
    <row r="9" spans="2:30" s="19" customFormat="1" ht="21.75" customHeight="1" thickBot="1">
      <c r="B9" s="77">
        <f>List3!A9</f>
        <v>17</v>
      </c>
      <c r="C9" s="78">
        <v>4</v>
      </c>
      <c r="D9" s="79" t="str">
        <f>List3!E9</f>
        <v>Dejmek Josef</v>
      </c>
      <c r="E9" s="79" t="str">
        <f>List3!I9</f>
        <v>Caira Laperys</v>
      </c>
      <c r="F9" s="79" t="str">
        <f>List3!J9</f>
        <v>NO</v>
      </c>
      <c r="G9" s="79" t="str">
        <f>List3!K9</f>
        <v>F</v>
      </c>
      <c r="H9" s="77">
        <v>97</v>
      </c>
      <c r="I9" s="78">
        <v>7</v>
      </c>
      <c r="J9" s="79">
        <v>8.5</v>
      </c>
      <c r="K9" s="79">
        <v>5</v>
      </c>
      <c r="L9" s="79">
        <v>7.5</v>
      </c>
      <c r="M9" s="79">
        <v>7.5</v>
      </c>
      <c r="N9" s="89">
        <v>10</v>
      </c>
      <c r="O9" s="78">
        <v>12</v>
      </c>
      <c r="P9" s="79">
        <v>9.5</v>
      </c>
      <c r="Q9" s="79">
        <v>9</v>
      </c>
      <c r="R9" s="92">
        <f t="shared" si="0"/>
        <v>76</v>
      </c>
      <c r="S9" s="71">
        <v>9</v>
      </c>
      <c r="T9" s="71">
        <v>7</v>
      </c>
      <c r="U9" s="71">
        <v>7</v>
      </c>
      <c r="V9" s="71">
        <v>15</v>
      </c>
      <c r="W9" s="71">
        <v>4</v>
      </c>
      <c r="X9" s="71">
        <v>11</v>
      </c>
      <c r="Y9" s="71">
        <v>6</v>
      </c>
      <c r="Z9" s="71">
        <v>15</v>
      </c>
      <c r="AA9" s="68">
        <f t="shared" si="1"/>
        <v>74</v>
      </c>
      <c r="AB9" s="92">
        <f t="shared" si="2"/>
        <v>247</v>
      </c>
      <c r="AC9" s="95">
        <f t="shared" si="3"/>
        <v>20</v>
      </c>
      <c r="AD9" s="80"/>
    </row>
    <row r="10" spans="2:30" ht="21.75" customHeight="1" thickBot="1">
      <c r="B10" s="81">
        <f>List3!A25</f>
        <v>78</v>
      </c>
      <c r="C10" s="82">
        <v>5</v>
      </c>
      <c r="D10" s="83" t="str">
        <f>List3!E25</f>
        <v>Susková Elena</v>
      </c>
      <c r="E10" s="83" t="str">
        <f>List3!I25</f>
        <v>Eros od Policie ČR</v>
      </c>
      <c r="F10" s="83" t="str">
        <f>List3!J25</f>
        <v>BOM</v>
      </c>
      <c r="G10" s="83" t="str">
        <f>List3!K25</f>
        <v>P</v>
      </c>
      <c r="H10" s="81">
        <v>98</v>
      </c>
      <c r="I10" s="82">
        <v>10</v>
      </c>
      <c r="J10" s="83">
        <v>10</v>
      </c>
      <c r="K10" s="83">
        <v>9</v>
      </c>
      <c r="L10" s="83">
        <v>9</v>
      </c>
      <c r="M10" s="83">
        <v>10</v>
      </c>
      <c r="N10" s="90">
        <v>13.5</v>
      </c>
      <c r="O10" s="82">
        <v>14.5</v>
      </c>
      <c r="P10" s="83">
        <v>10</v>
      </c>
      <c r="Q10" s="83">
        <v>10</v>
      </c>
      <c r="R10" s="92">
        <f t="shared" si="0"/>
        <v>96</v>
      </c>
      <c r="S10" s="69">
        <v>8</v>
      </c>
      <c r="T10" s="69">
        <v>7</v>
      </c>
      <c r="U10" s="69">
        <v>9</v>
      </c>
      <c r="V10" s="69">
        <v>17</v>
      </c>
      <c r="W10" s="69">
        <v>4</v>
      </c>
      <c r="X10" s="69">
        <v>14</v>
      </c>
      <c r="Y10" s="69">
        <v>7</v>
      </c>
      <c r="Z10" s="69">
        <v>18</v>
      </c>
      <c r="AA10" s="68">
        <f t="shared" si="1"/>
        <v>84</v>
      </c>
      <c r="AB10" s="92">
        <f t="shared" si="2"/>
        <v>278</v>
      </c>
      <c r="AC10" s="95">
        <f t="shared" si="3"/>
        <v>2</v>
      </c>
      <c r="AD10" s="84"/>
    </row>
    <row r="11" spans="2:30" s="19" customFormat="1" ht="21.75" customHeight="1" thickBot="1">
      <c r="B11" s="77">
        <f>List3!A19</f>
        <v>60</v>
      </c>
      <c r="C11" s="78">
        <v>6</v>
      </c>
      <c r="D11" s="79" t="str">
        <f>List3!E19</f>
        <v>Štýbrová Beata Ing.</v>
      </c>
      <c r="E11" s="79" t="str">
        <f>List3!I19</f>
        <v>Tarkatan Juki</v>
      </c>
      <c r="F11" s="79" t="str">
        <f>List3!J19</f>
        <v>BOT</v>
      </c>
      <c r="G11" s="79" t="str">
        <f>List3!K19</f>
        <v>F</v>
      </c>
      <c r="H11" s="77">
        <v>90</v>
      </c>
      <c r="I11" s="78">
        <v>10</v>
      </c>
      <c r="J11" s="79">
        <v>10</v>
      </c>
      <c r="K11" s="79">
        <v>9.5</v>
      </c>
      <c r="L11" s="79">
        <v>9.5</v>
      </c>
      <c r="M11" s="79">
        <v>10</v>
      </c>
      <c r="N11" s="89">
        <v>14</v>
      </c>
      <c r="O11" s="78">
        <v>13.5</v>
      </c>
      <c r="P11" s="79">
        <v>6.5</v>
      </c>
      <c r="Q11" s="79">
        <v>9</v>
      </c>
      <c r="R11" s="92">
        <f t="shared" si="0"/>
        <v>92</v>
      </c>
      <c r="S11" s="71">
        <v>5</v>
      </c>
      <c r="T11" s="71">
        <v>7</v>
      </c>
      <c r="U11" s="71">
        <v>9</v>
      </c>
      <c r="V11" s="71">
        <v>17</v>
      </c>
      <c r="W11" s="71">
        <v>5</v>
      </c>
      <c r="X11" s="71">
        <v>14</v>
      </c>
      <c r="Y11" s="71">
        <v>9</v>
      </c>
      <c r="Z11" s="71">
        <v>17</v>
      </c>
      <c r="AA11" s="68">
        <f t="shared" si="1"/>
        <v>83</v>
      </c>
      <c r="AB11" s="92">
        <f t="shared" si="2"/>
        <v>265</v>
      </c>
      <c r="AC11" s="95">
        <f t="shared" si="3"/>
        <v>7</v>
      </c>
      <c r="AD11" s="80"/>
    </row>
    <row r="12" spans="2:30" ht="21.75" customHeight="1" thickBot="1">
      <c r="B12" s="81">
        <f>List3!A14</f>
        <v>38</v>
      </c>
      <c r="C12" s="82">
        <v>7</v>
      </c>
      <c r="D12" s="83" t="str">
        <f>List3!E14</f>
        <v>Reisinger Josef</v>
      </c>
      <c r="E12" s="83" t="str">
        <f>List3!I14</f>
        <v>Apollo od Rejska</v>
      </c>
      <c r="F12" s="83" t="str">
        <f>List3!J14</f>
        <v>BOM</v>
      </c>
      <c r="G12" s="83" t="str">
        <f>List3!K14</f>
        <v>P</v>
      </c>
      <c r="H12" s="81">
        <v>90</v>
      </c>
      <c r="I12" s="82">
        <v>8</v>
      </c>
      <c r="J12" s="83">
        <v>9</v>
      </c>
      <c r="K12" s="83">
        <v>7</v>
      </c>
      <c r="L12" s="83">
        <v>7.5</v>
      </c>
      <c r="M12" s="83">
        <v>8.5</v>
      </c>
      <c r="N12" s="90">
        <v>12</v>
      </c>
      <c r="O12" s="82">
        <v>12</v>
      </c>
      <c r="P12" s="83">
        <v>7</v>
      </c>
      <c r="Q12" s="83">
        <v>10</v>
      </c>
      <c r="R12" s="92">
        <f t="shared" si="0"/>
        <v>81</v>
      </c>
      <c r="S12" s="69">
        <v>10</v>
      </c>
      <c r="T12" s="69">
        <v>9</v>
      </c>
      <c r="U12" s="69">
        <v>9.5</v>
      </c>
      <c r="V12" s="69">
        <v>18</v>
      </c>
      <c r="W12" s="69">
        <v>5</v>
      </c>
      <c r="X12" s="69">
        <v>14</v>
      </c>
      <c r="Y12" s="69">
        <v>9.5</v>
      </c>
      <c r="Z12" s="69">
        <v>19</v>
      </c>
      <c r="AA12" s="68">
        <f t="shared" si="1"/>
        <v>94</v>
      </c>
      <c r="AB12" s="92">
        <f t="shared" si="2"/>
        <v>265</v>
      </c>
      <c r="AC12" s="95">
        <f t="shared" si="3"/>
        <v>7</v>
      </c>
      <c r="AD12" s="84"/>
    </row>
    <row r="13" spans="2:30" s="19" customFormat="1" ht="21.75" customHeight="1" thickBot="1">
      <c r="B13" s="77">
        <f>List3!A3</f>
        <v>4</v>
      </c>
      <c r="C13" s="78">
        <v>8</v>
      </c>
      <c r="D13" s="79" t="str">
        <f>List3!E3</f>
        <v>Kňourek Jan</v>
      </c>
      <c r="E13" s="79" t="str">
        <f>List3!I3</f>
        <v>Tango Cash Horký dech</v>
      </c>
      <c r="F13" s="79" t="str">
        <f>List3!J3</f>
        <v>RTW</v>
      </c>
      <c r="G13" s="79" t="str">
        <f>List3!K3</f>
        <v>P</v>
      </c>
      <c r="H13" s="77">
        <v>78</v>
      </c>
      <c r="I13" s="78">
        <v>7.5</v>
      </c>
      <c r="J13" s="79">
        <v>8.5</v>
      </c>
      <c r="K13" s="79">
        <v>7</v>
      </c>
      <c r="L13" s="79">
        <v>7</v>
      </c>
      <c r="M13" s="79">
        <v>7.5</v>
      </c>
      <c r="N13" s="89">
        <v>12</v>
      </c>
      <c r="O13" s="78">
        <v>13.5</v>
      </c>
      <c r="P13" s="79">
        <v>6</v>
      </c>
      <c r="Q13" s="79">
        <v>0</v>
      </c>
      <c r="R13" s="92">
        <f t="shared" si="0"/>
        <v>69</v>
      </c>
      <c r="S13" s="71">
        <v>7</v>
      </c>
      <c r="T13" s="71">
        <v>4</v>
      </c>
      <c r="U13" s="71">
        <v>5</v>
      </c>
      <c r="V13" s="71">
        <v>17</v>
      </c>
      <c r="W13" s="71">
        <v>3</v>
      </c>
      <c r="X13" s="71">
        <v>13</v>
      </c>
      <c r="Y13" s="71">
        <v>8</v>
      </c>
      <c r="Z13" s="71">
        <v>16</v>
      </c>
      <c r="AA13" s="68">
        <f t="shared" si="1"/>
        <v>73</v>
      </c>
      <c r="AB13" s="92">
        <f t="shared" si="2"/>
        <v>220</v>
      </c>
      <c r="AC13" s="95">
        <f t="shared" si="3"/>
        <v>22</v>
      </c>
      <c r="AD13" s="80"/>
    </row>
    <row r="14" spans="2:30" ht="21.75" customHeight="1" thickBot="1">
      <c r="B14" s="81">
        <f>List3!A6</f>
        <v>12</v>
      </c>
      <c r="C14" s="82">
        <v>9</v>
      </c>
      <c r="D14" s="83" t="str">
        <f>List3!E6</f>
        <v>Syrovátka Luděk</v>
      </c>
      <c r="E14" s="83" t="str">
        <f>List3!I6</f>
        <v>Attila ze Stříbrného kamene</v>
      </c>
      <c r="F14" s="83" t="str">
        <f>List3!J6</f>
        <v>NO</v>
      </c>
      <c r="G14" s="83" t="str">
        <f>List3!K6</f>
        <v>P</v>
      </c>
      <c r="H14" s="81">
        <v>80</v>
      </c>
      <c r="I14" s="82">
        <v>8.5</v>
      </c>
      <c r="J14" s="83">
        <v>8.5</v>
      </c>
      <c r="K14" s="83">
        <v>7</v>
      </c>
      <c r="L14" s="83">
        <v>8.5</v>
      </c>
      <c r="M14" s="83">
        <v>8.5</v>
      </c>
      <c r="N14" s="90">
        <v>12</v>
      </c>
      <c r="O14" s="82">
        <v>14</v>
      </c>
      <c r="P14" s="83">
        <v>7</v>
      </c>
      <c r="Q14" s="83">
        <v>8</v>
      </c>
      <c r="R14" s="92">
        <f t="shared" si="0"/>
        <v>82</v>
      </c>
      <c r="S14" s="69">
        <v>9</v>
      </c>
      <c r="T14" s="69">
        <v>8</v>
      </c>
      <c r="U14" s="69">
        <v>10</v>
      </c>
      <c r="V14" s="69">
        <v>18.5</v>
      </c>
      <c r="W14" s="69">
        <v>3</v>
      </c>
      <c r="X14" s="69">
        <v>14</v>
      </c>
      <c r="Y14" s="69">
        <v>9</v>
      </c>
      <c r="Z14" s="69">
        <v>18.5</v>
      </c>
      <c r="AA14" s="68">
        <f t="shared" si="1"/>
        <v>90</v>
      </c>
      <c r="AB14" s="92">
        <f t="shared" si="2"/>
        <v>252</v>
      </c>
      <c r="AC14" s="95">
        <f t="shared" si="3"/>
        <v>19</v>
      </c>
      <c r="AD14" s="84"/>
    </row>
    <row r="15" spans="2:30" s="19" customFormat="1" ht="21.75" customHeight="1" thickBot="1">
      <c r="B15" s="77">
        <f>List3!A12</f>
        <v>32</v>
      </c>
      <c r="C15" s="78">
        <v>10</v>
      </c>
      <c r="D15" s="79" t="str">
        <f>List3!E12</f>
        <v>Oravská Marie</v>
      </c>
      <c r="E15" s="79" t="str">
        <f>List3!I12</f>
        <v>Frodo Jibule</v>
      </c>
      <c r="F15" s="79" t="str">
        <f>List3!J12</f>
        <v>NO</v>
      </c>
      <c r="G15" s="79" t="str">
        <f>List3!K12</f>
        <v>P</v>
      </c>
      <c r="H15" s="77">
        <v>93</v>
      </c>
      <c r="I15" s="78">
        <v>7.5</v>
      </c>
      <c r="J15" s="79">
        <v>7</v>
      </c>
      <c r="K15" s="79">
        <v>7</v>
      </c>
      <c r="L15" s="79">
        <v>6.5</v>
      </c>
      <c r="M15" s="79">
        <v>6.5</v>
      </c>
      <c r="N15" s="89">
        <v>11</v>
      </c>
      <c r="O15" s="78">
        <v>12</v>
      </c>
      <c r="P15" s="79">
        <v>7.5</v>
      </c>
      <c r="Q15" s="79">
        <v>6</v>
      </c>
      <c r="R15" s="92">
        <f t="shared" si="0"/>
        <v>71</v>
      </c>
      <c r="S15" s="71">
        <v>9</v>
      </c>
      <c r="T15" s="71">
        <v>8</v>
      </c>
      <c r="U15" s="71">
        <v>9</v>
      </c>
      <c r="V15" s="71">
        <v>18</v>
      </c>
      <c r="W15" s="71">
        <v>3</v>
      </c>
      <c r="X15" s="71">
        <v>14</v>
      </c>
      <c r="Y15" s="71">
        <v>10</v>
      </c>
      <c r="Z15" s="71">
        <v>19</v>
      </c>
      <c r="AA15" s="68">
        <f t="shared" si="1"/>
        <v>90</v>
      </c>
      <c r="AB15" s="92">
        <f t="shared" si="2"/>
        <v>254</v>
      </c>
      <c r="AC15" s="95">
        <f t="shared" si="3"/>
        <v>18</v>
      </c>
      <c r="AD15" s="80"/>
    </row>
    <row r="16" spans="2:30" ht="21.75" customHeight="1" thickBot="1">
      <c r="B16" s="81">
        <f>List3!A20</f>
        <v>61</v>
      </c>
      <c r="C16" s="82">
        <v>11</v>
      </c>
      <c r="D16" s="83" t="str">
        <f>List3!E20</f>
        <v>Šonský Roman</v>
      </c>
      <c r="E16" s="83" t="str">
        <f>List3!I20</f>
        <v>Artur Nokafi</v>
      </c>
      <c r="F16" s="83" t="str">
        <f>List3!J20</f>
        <v>NO</v>
      </c>
      <c r="G16" s="83" t="str">
        <f>List3!K20</f>
        <v>P</v>
      </c>
      <c r="H16" s="81">
        <v>96</v>
      </c>
      <c r="I16" s="82">
        <v>8.5</v>
      </c>
      <c r="J16" s="83">
        <v>8.5</v>
      </c>
      <c r="K16" s="83">
        <v>8</v>
      </c>
      <c r="L16" s="83">
        <v>8</v>
      </c>
      <c r="M16" s="83">
        <v>6.5</v>
      </c>
      <c r="N16" s="90">
        <v>11.5</v>
      </c>
      <c r="O16" s="82">
        <v>12</v>
      </c>
      <c r="P16" s="83">
        <v>7</v>
      </c>
      <c r="Q16" s="83">
        <v>9</v>
      </c>
      <c r="R16" s="92">
        <f t="shared" si="0"/>
        <v>79</v>
      </c>
      <c r="S16" s="69">
        <v>9</v>
      </c>
      <c r="T16" s="69">
        <v>7</v>
      </c>
      <c r="U16" s="69">
        <v>8</v>
      </c>
      <c r="V16" s="69">
        <v>18</v>
      </c>
      <c r="W16" s="69">
        <v>4</v>
      </c>
      <c r="X16" s="69">
        <v>14</v>
      </c>
      <c r="Y16" s="69">
        <v>10</v>
      </c>
      <c r="Z16" s="69">
        <v>19</v>
      </c>
      <c r="AA16" s="68">
        <f t="shared" si="1"/>
        <v>89</v>
      </c>
      <c r="AB16" s="92">
        <f t="shared" si="2"/>
        <v>264</v>
      </c>
      <c r="AC16" s="95">
        <f t="shared" si="3"/>
        <v>9</v>
      </c>
      <c r="AD16" s="84"/>
    </row>
    <row r="17" spans="2:30" s="19" customFormat="1" ht="21.75" customHeight="1" thickBot="1">
      <c r="B17" s="77">
        <f>List3!A13</f>
        <v>35</v>
      </c>
      <c r="C17" s="78">
        <v>12</v>
      </c>
      <c r="D17" s="79" t="str">
        <f>List3!E13</f>
        <v>Pavlišáková Michaela</v>
      </c>
      <c r="E17" s="79" t="str">
        <f>List3!I13</f>
        <v>Uther de Alphaville Bohemia</v>
      </c>
      <c r="F17" s="79" t="str">
        <f>List3!J13</f>
        <v>BOM</v>
      </c>
      <c r="G17" s="79" t="str">
        <f>List3!K13</f>
        <v>P</v>
      </c>
      <c r="H17" s="77">
        <v>92</v>
      </c>
      <c r="I17" s="78">
        <v>10</v>
      </c>
      <c r="J17" s="79">
        <v>5</v>
      </c>
      <c r="K17" s="79">
        <v>7.5</v>
      </c>
      <c r="L17" s="79">
        <v>9</v>
      </c>
      <c r="M17" s="79">
        <v>8.5</v>
      </c>
      <c r="N17" s="89">
        <v>12</v>
      </c>
      <c r="O17" s="78">
        <v>13</v>
      </c>
      <c r="P17" s="79">
        <v>9</v>
      </c>
      <c r="Q17" s="79">
        <v>9</v>
      </c>
      <c r="R17" s="92">
        <f t="shared" si="0"/>
        <v>83</v>
      </c>
      <c r="S17" s="103">
        <v>8.5</v>
      </c>
      <c r="T17" s="71">
        <v>9</v>
      </c>
      <c r="U17" s="71">
        <v>9</v>
      </c>
      <c r="V17" s="71">
        <v>18</v>
      </c>
      <c r="W17" s="71">
        <v>4</v>
      </c>
      <c r="X17" s="71">
        <v>13.5</v>
      </c>
      <c r="Y17" s="71">
        <v>10</v>
      </c>
      <c r="Z17" s="71">
        <v>16</v>
      </c>
      <c r="AA17" s="68">
        <f t="shared" si="1"/>
        <v>88</v>
      </c>
      <c r="AB17" s="92">
        <f t="shared" si="2"/>
        <v>263</v>
      </c>
      <c r="AC17" s="95">
        <f t="shared" si="3"/>
        <v>10</v>
      </c>
      <c r="AD17" s="80"/>
    </row>
    <row r="18" spans="2:30" ht="21.75" customHeight="1" thickBot="1">
      <c r="B18" s="81">
        <f>List3!A26</f>
        <v>81</v>
      </c>
      <c r="C18" s="82">
        <v>13</v>
      </c>
      <c r="D18" s="83" t="str">
        <f>List3!E26</f>
        <v>Tyc Jiří Mgr.</v>
      </c>
      <c r="E18" s="83" t="str">
        <f>List3!I26</f>
        <v>Uzi de Alphaville Bohemia</v>
      </c>
      <c r="F18" s="83" t="str">
        <f>List3!J26</f>
        <v>BOM</v>
      </c>
      <c r="G18" s="83" t="str">
        <f>List3!K26</f>
        <v>P</v>
      </c>
      <c r="H18" s="81">
        <v>91</v>
      </c>
      <c r="I18" s="82">
        <v>8.5</v>
      </c>
      <c r="J18" s="83">
        <v>8</v>
      </c>
      <c r="K18" s="83">
        <v>7.5</v>
      </c>
      <c r="L18" s="83">
        <v>8.5</v>
      </c>
      <c r="M18" s="83">
        <v>9</v>
      </c>
      <c r="N18" s="90">
        <v>14</v>
      </c>
      <c r="O18" s="82">
        <v>14.5</v>
      </c>
      <c r="P18" s="83">
        <v>8</v>
      </c>
      <c r="Q18" s="83">
        <v>8</v>
      </c>
      <c r="R18" s="92">
        <f t="shared" si="0"/>
        <v>86</v>
      </c>
      <c r="S18" s="69">
        <v>9</v>
      </c>
      <c r="T18" s="69">
        <v>7</v>
      </c>
      <c r="U18" s="69">
        <v>10</v>
      </c>
      <c r="V18" s="69">
        <v>19</v>
      </c>
      <c r="W18" s="69">
        <v>4</v>
      </c>
      <c r="X18" s="69">
        <v>14</v>
      </c>
      <c r="Y18" s="69">
        <v>8</v>
      </c>
      <c r="Z18" s="69">
        <v>19</v>
      </c>
      <c r="AA18" s="68">
        <f t="shared" si="1"/>
        <v>90</v>
      </c>
      <c r="AB18" s="92">
        <f t="shared" si="2"/>
        <v>267</v>
      </c>
      <c r="AC18" s="95">
        <f t="shared" si="3"/>
        <v>6</v>
      </c>
      <c r="AD18" s="84"/>
    </row>
    <row r="19" spans="2:30" s="19" customFormat="1" ht="21.75" customHeight="1" thickBot="1">
      <c r="B19" s="77">
        <f>List3!A18</f>
        <v>53</v>
      </c>
      <c r="C19" s="78">
        <v>14</v>
      </c>
      <c r="D19" s="79" t="str">
        <f>List3!E18</f>
        <v>Machát Josef</v>
      </c>
      <c r="E19" s="79" t="str">
        <f>List3!I18</f>
        <v>Apoll Daniel Bohemia</v>
      </c>
      <c r="F19" s="79" t="str">
        <f>List3!J18</f>
        <v>NO</v>
      </c>
      <c r="G19" s="79" t="str">
        <f>List3!K18</f>
        <v>P</v>
      </c>
      <c r="H19" s="77">
        <v>96</v>
      </c>
      <c r="I19" s="78">
        <v>8</v>
      </c>
      <c r="J19" s="79">
        <v>9.5</v>
      </c>
      <c r="K19" s="79">
        <v>8.5</v>
      </c>
      <c r="L19" s="79">
        <v>8.5</v>
      </c>
      <c r="M19" s="79">
        <v>9</v>
      </c>
      <c r="N19" s="89">
        <v>13</v>
      </c>
      <c r="O19" s="78">
        <v>13</v>
      </c>
      <c r="P19" s="79">
        <v>9.5</v>
      </c>
      <c r="Q19" s="79">
        <v>8</v>
      </c>
      <c r="R19" s="92">
        <f t="shared" si="0"/>
        <v>87</v>
      </c>
      <c r="S19" s="71">
        <v>9</v>
      </c>
      <c r="T19" s="71">
        <v>8</v>
      </c>
      <c r="U19" s="71">
        <v>8</v>
      </c>
      <c r="V19" s="71">
        <v>14</v>
      </c>
      <c r="W19" s="71">
        <v>2</v>
      </c>
      <c r="X19" s="71">
        <v>13</v>
      </c>
      <c r="Y19" s="71">
        <v>7</v>
      </c>
      <c r="Z19" s="71">
        <v>17</v>
      </c>
      <c r="AA19" s="68">
        <f t="shared" si="1"/>
        <v>78</v>
      </c>
      <c r="AB19" s="92">
        <f t="shared" si="2"/>
        <v>261</v>
      </c>
      <c r="AC19" s="95">
        <f t="shared" si="3"/>
        <v>13</v>
      </c>
      <c r="AD19" s="80"/>
    </row>
    <row r="20" spans="2:30" ht="21.75" customHeight="1" thickBot="1">
      <c r="B20" s="81">
        <f>List3!A5</f>
        <v>10</v>
      </c>
      <c r="C20" s="78">
        <v>15</v>
      </c>
      <c r="D20" s="79" t="str">
        <f>List3!E5</f>
        <v>Bendová Šárka</v>
      </c>
      <c r="E20" s="79" t="str">
        <f>List3!I5</f>
        <v>Casie Meggan Bohemia</v>
      </c>
      <c r="F20" s="79" t="str">
        <f>List3!J5</f>
        <v>BOM</v>
      </c>
      <c r="G20" s="79" t="str">
        <f>List3!K5</f>
        <v>F</v>
      </c>
      <c r="H20" s="77">
        <v>97</v>
      </c>
      <c r="I20" s="78">
        <v>9</v>
      </c>
      <c r="J20" s="79">
        <v>10</v>
      </c>
      <c r="K20" s="79">
        <v>10</v>
      </c>
      <c r="L20" s="79">
        <v>10</v>
      </c>
      <c r="M20" s="79">
        <v>9</v>
      </c>
      <c r="N20" s="89">
        <v>15</v>
      </c>
      <c r="O20" s="78">
        <v>15</v>
      </c>
      <c r="P20" s="79">
        <v>10</v>
      </c>
      <c r="Q20" s="79">
        <v>10</v>
      </c>
      <c r="R20" s="92">
        <f t="shared" si="0"/>
        <v>98</v>
      </c>
      <c r="S20" s="71">
        <v>6</v>
      </c>
      <c r="T20" s="71">
        <v>10</v>
      </c>
      <c r="U20" s="71">
        <v>8</v>
      </c>
      <c r="V20" s="71">
        <v>19</v>
      </c>
      <c r="W20" s="71">
        <v>5</v>
      </c>
      <c r="X20" s="71">
        <v>12</v>
      </c>
      <c r="Y20" s="71">
        <v>9</v>
      </c>
      <c r="Z20" s="71">
        <v>19</v>
      </c>
      <c r="AA20" s="68">
        <f t="shared" si="1"/>
        <v>88</v>
      </c>
      <c r="AB20" s="92">
        <f t="shared" si="2"/>
        <v>283</v>
      </c>
      <c r="AC20" s="95">
        <f t="shared" si="3"/>
        <v>1</v>
      </c>
      <c r="AD20" s="80"/>
    </row>
    <row r="21" spans="2:30" ht="21.75" customHeight="1" thickBot="1">
      <c r="B21" s="81">
        <f>List3!A11</f>
        <v>31</v>
      </c>
      <c r="C21" s="82">
        <v>16</v>
      </c>
      <c r="D21" s="83" t="str">
        <f>List3!E11</f>
        <v>Medunová Iveta</v>
      </c>
      <c r="E21" s="83" t="str">
        <f>List3!I11</f>
        <v>Keane de Alphaville Bohemia</v>
      </c>
      <c r="F21" s="83" t="str">
        <f>List3!J11</f>
        <v>BOM</v>
      </c>
      <c r="G21" s="83" t="str">
        <f>List3!K11</f>
        <v>F</v>
      </c>
      <c r="H21" s="81">
        <v>85</v>
      </c>
      <c r="I21" s="82">
        <v>9</v>
      </c>
      <c r="J21" s="83">
        <v>9</v>
      </c>
      <c r="K21" s="83">
        <v>7</v>
      </c>
      <c r="L21" s="83">
        <v>8.5</v>
      </c>
      <c r="M21" s="83">
        <v>8.5</v>
      </c>
      <c r="N21" s="90">
        <v>12</v>
      </c>
      <c r="O21" s="82">
        <v>13</v>
      </c>
      <c r="P21" s="83">
        <v>6</v>
      </c>
      <c r="Q21" s="83">
        <v>10</v>
      </c>
      <c r="R21" s="92">
        <f t="shared" si="0"/>
        <v>83</v>
      </c>
      <c r="S21" s="69">
        <v>8</v>
      </c>
      <c r="T21" s="69">
        <v>9</v>
      </c>
      <c r="U21" s="69">
        <v>8</v>
      </c>
      <c r="V21" s="69">
        <v>19</v>
      </c>
      <c r="W21" s="69">
        <v>4.5</v>
      </c>
      <c r="X21" s="69">
        <v>15</v>
      </c>
      <c r="Y21" s="69">
        <v>9.5</v>
      </c>
      <c r="Z21" s="69">
        <v>19</v>
      </c>
      <c r="AA21" s="68">
        <f t="shared" si="1"/>
        <v>92</v>
      </c>
      <c r="AB21" s="92">
        <f t="shared" si="2"/>
        <v>260</v>
      </c>
      <c r="AC21" s="95">
        <f t="shared" si="3"/>
        <v>14</v>
      </c>
      <c r="AD21" s="84"/>
    </row>
    <row r="22" spans="2:30" ht="21.75" customHeight="1" thickBot="1">
      <c r="B22" s="77">
        <f>List3!A7</f>
        <v>13</v>
      </c>
      <c r="C22" s="78">
        <v>17</v>
      </c>
      <c r="D22" s="79" t="str">
        <f>List3!E7</f>
        <v>Špringl Jiří</v>
      </c>
      <c r="E22" s="79" t="str">
        <f>List3!I7</f>
        <v>Xerro Majorův háj</v>
      </c>
      <c r="F22" s="79" t="str">
        <f>List3!J7</f>
        <v>NO</v>
      </c>
      <c r="G22" s="79" t="str">
        <f>List3!K7</f>
        <v>P</v>
      </c>
      <c r="H22" s="77">
        <v>91</v>
      </c>
      <c r="I22" s="78">
        <v>4</v>
      </c>
      <c r="J22" s="79">
        <v>7.5</v>
      </c>
      <c r="K22" s="79">
        <v>7</v>
      </c>
      <c r="L22" s="79">
        <v>0</v>
      </c>
      <c r="M22" s="79">
        <v>7.5</v>
      </c>
      <c r="N22" s="89">
        <v>13.5</v>
      </c>
      <c r="O22" s="78">
        <v>11.5</v>
      </c>
      <c r="P22" s="79">
        <v>10</v>
      </c>
      <c r="Q22" s="79">
        <v>9</v>
      </c>
      <c r="R22" s="92">
        <f t="shared" si="0"/>
        <v>70</v>
      </c>
      <c r="S22" s="71">
        <v>10</v>
      </c>
      <c r="T22" s="71">
        <v>8</v>
      </c>
      <c r="U22" s="71">
        <v>8</v>
      </c>
      <c r="V22" s="71">
        <v>17.5</v>
      </c>
      <c r="W22" s="71">
        <v>4.5</v>
      </c>
      <c r="X22" s="71">
        <v>12</v>
      </c>
      <c r="Y22" s="71">
        <v>6</v>
      </c>
      <c r="Z22" s="71">
        <v>18</v>
      </c>
      <c r="AA22" s="68">
        <f t="shared" si="1"/>
        <v>84</v>
      </c>
      <c r="AB22" s="92">
        <f t="shared" si="2"/>
        <v>245</v>
      </c>
      <c r="AC22" s="95">
        <f t="shared" si="3"/>
        <v>21</v>
      </c>
      <c r="AD22" s="80"/>
    </row>
    <row r="23" spans="2:30" ht="21.75" customHeight="1" thickBot="1">
      <c r="B23" s="81">
        <f>List3!A15</f>
        <v>41</v>
      </c>
      <c r="C23" s="82">
        <v>18</v>
      </c>
      <c r="D23" s="83" t="str">
        <f>List3!E15</f>
        <v>Zaňák Jiří</v>
      </c>
      <c r="E23" s="83" t="str">
        <f>List3!I15</f>
        <v>Wilhelm von Erikson</v>
      </c>
      <c r="F23" s="83" t="str">
        <f>List3!J15</f>
        <v>AT</v>
      </c>
      <c r="G23" s="83" t="str">
        <f>List3!K15</f>
        <v>P</v>
      </c>
      <c r="H23" s="81">
        <v>97</v>
      </c>
      <c r="I23" s="82">
        <v>8.5</v>
      </c>
      <c r="J23" s="83">
        <v>4</v>
      </c>
      <c r="K23" s="83">
        <v>9</v>
      </c>
      <c r="L23" s="83">
        <v>9</v>
      </c>
      <c r="M23" s="83">
        <v>8.5</v>
      </c>
      <c r="N23" s="90">
        <v>13.5</v>
      </c>
      <c r="O23" s="82">
        <v>14.5</v>
      </c>
      <c r="P23" s="83">
        <v>9</v>
      </c>
      <c r="Q23" s="83">
        <v>9</v>
      </c>
      <c r="R23" s="92">
        <f t="shared" si="0"/>
        <v>85</v>
      </c>
      <c r="S23" s="69">
        <v>8</v>
      </c>
      <c r="T23" s="69">
        <v>9</v>
      </c>
      <c r="U23" s="69">
        <v>10</v>
      </c>
      <c r="V23" s="69">
        <v>19</v>
      </c>
      <c r="W23" s="69">
        <v>5</v>
      </c>
      <c r="X23" s="69">
        <v>14</v>
      </c>
      <c r="Y23" s="69">
        <v>9</v>
      </c>
      <c r="Z23" s="69">
        <v>19</v>
      </c>
      <c r="AA23" s="68">
        <f t="shared" si="1"/>
        <v>93</v>
      </c>
      <c r="AB23" s="92">
        <f t="shared" si="2"/>
        <v>275</v>
      </c>
      <c r="AC23" s="95">
        <f t="shared" si="3"/>
        <v>3</v>
      </c>
      <c r="AD23" s="84"/>
    </row>
    <row r="24" spans="2:30" ht="21.75" customHeight="1" thickBot="1">
      <c r="B24" s="77">
        <f>List3!A10</f>
        <v>24</v>
      </c>
      <c r="C24" s="78">
        <v>19</v>
      </c>
      <c r="D24" s="79" t="str">
        <f>List3!E10</f>
        <v>Cvinger Tomáš</v>
      </c>
      <c r="E24" s="79" t="str">
        <f>List3!I10</f>
        <v>Yankee ze Stříbrného kamene</v>
      </c>
      <c r="F24" s="79" t="str">
        <f>List3!J10</f>
        <v>NO</v>
      </c>
      <c r="G24" s="79" t="str">
        <f>List3!K10</f>
        <v>P</v>
      </c>
      <c r="H24" s="77">
        <v>87</v>
      </c>
      <c r="I24" s="78">
        <v>8.5</v>
      </c>
      <c r="J24" s="79">
        <v>9</v>
      </c>
      <c r="K24" s="79">
        <v>10</v>
      </c>
      <c r="L24" s="79">
        <v>9</v>
      </c>
      <c r="M24" s="79">
        <v>8</v>
      </c>
      <c r="N24" s="89">
        <v>13.5</v>
      </c>
      <c r="O24" s="78">
        <v>13.5</v>
      </c>
      <c r="P24" s="79">
        <v>9.5</v>
      </c>
      <c r="Q24" s="79">
        <v>10</v>
      </c>
      <c r="R24" s="92">
        <f t="shared" si="0"/>
        <v>91</v>
      </c>
      <c r="S24" s="71">
        <v>9</v>
      </c>
      <c r="T24" s="71">
        <v>8</v>
      </c>
      <c r="U24" s="71">
        <v>10</v>
      </c>
      <c r="V24" s="71">
        <v>17</v>
      </c>
      <c r="W24" s="71">
        <v>5</v>
      </c>
      <c r="X24" s="71">
        <v>14</v>
      </c>
      <c r="Y24" s="71">
        <v>9</v>
      </c>
      <c r="Z24" s="71">
        <v>19</v>
      </c>
      <c r="AA24" s="68">
        <f t="shared" si="1"/>
        <v>91</v>
      </c>
      <c r="AB24" s="92">
        <f t="shared" si="2"/>
        <v>269</v>
      </c>
      <c r="AC24" s="95">
        <f t="shared" si="3"/>
        <v>4</v>
      </c>
      <c r="AD24" s="80"/>
    </row>
    <row r="25" spans="2:30" ht="21.75" customHeight="1" thickBot="1">
      <c r="B25" s="81">
        <f>List3!A23</f>
        <v>74</v>
      </c>
      <c r="C25" s="82">
        <v>20</v>
      </c>
      <c r="D25" s="83" t="str">
        <f>List3!E23</f>
        <v>Häuslerová Martina Ing.</v>
      </c>
      <c r="E25" s="83" t="str">
        <f>List3!I23</f>
        <v>Persil z Ditčina dvora</v>
      </c>
      <c r="F25" s="83" t="str">
        <f>List3!J23</f>
        <v>NO</v>
      </c>
      <c r="G25" s="83" t="str">
        <f>List3!K23</f>
        <v>P</v>
      </c>
      <c r="H25" s="81">
        <v>55</v>
      </c>
      <c r="I25" s="82">
        <v>8.5</v>
      </c>
      <c r="J25" s="83">
        <v>8</v>
      </c>
      <c r="K25" s="83">
        <v>7.5</v>
      </c>
      <c r="L25" s="83">
        <v>7.5</v>
      </c>
      <c r="M25" s="83">
        <v>7</v>
      </c>
      <c r="N25" s="90">
        <v>7</v>
      </c>
      <c r="O25" s="82">
        <v>12</v>
      </c>
      <c r="P25" s="83">
        <v>6.5</v>
      </c>
      <c r="Q25" s="83">
        <v>8</v>
      </c>
      <c r="R25" s="92">
        <f t="shared" si="0"/>
        <v>72</v>
      </c>
      <c r="S25" s="69">
        <v>7</v>
      </c>
      <c r="T25" s="69">
        <v>9</v>
      </c>
      <c r="U25" s="69">
        <v>7</v>
      </c>
      <c r="V25" s="69">
        <v>17</v>
      </c>
      <c r="W25" s="69">
        <v>4</v>
      </c>
      <c r="X25" s="69">
        <v>6</v>
      </c>
      <c r="Y25" s="69">
        <v>8</v>
      </c>
      <c r="Z25" s="69">
        <v>18</v>
      </c>
      <c r="AA25" s="68">
        <f t="shared" si="1"/>
        <v>76</v>
      </c>
      <c r="AB25" s="92">
        <f t="shared" si="2"/>
        <v>203</v>
      </c>
      <c r="AC25" s="95">
        <f t="shared" si="3"/>
        <v>24</v>
      </c>
      <c r="AD25" s="84"/>
    </row>
    <row r="26" spans="2:30" ht="21.75" customHeight="1" thickBot="1">
      <c r="B26" s="77">
        <f>List3!A8</f>
        <v>15</v>
      </c>
      <c r="C26" s="78">
        <v>21</v>
      </c>
      <c r="D26" s="79" t="str">
        <f>List3!E8</f>
        <v>Ramaekersová Jiřina Ing.</v>
      </c>
      <c r="E26" s="79" t="str">
        <f>List3!I8</f>
        <v>Bora od Policie ČR</v>
      </c>
      <c r="F26" s="79" t="str">
        <f>List3!J8</f>
        <v>BOM</v>
      </c>
      <c r="G26" s="79" t="str">
        <f>List3!K8</f>
        <v>F</v>
      </c>
      <c r="H26" s="77">
        <v>85</v>
      </c>
      <c r="I26" s="78">
        <v>9.5</v>
      </c>
      <c r="J26" s="79">
        <v>10</v>
      </c>
      <c r="K26" s="79">
        <v>10</v>
      </c>
      <c r="L26" s="79">
        <v>10</v>
      </c>
      <c r="M26" s="79">
        <v>8.5</v>
      </c>
      <c r="N26" s="89">
        <v>7</v>
      </c>
      <c r="O26" s="78">
        <v>12</v>
      </c>
      <c r="P26" s="79">
        <v>8</v>
      </c>
      <c r="Q26" s="79">
        <v>10</v>
      </c>
      <c r="R26" s="92">
        <f t="shared" si="0"/>
        <v>85</v>
      </c>
      <c r="S26" s="71">
        <v>9.5</v>
      </c>
      <c r="T26" s="71">
        <v>10</v>
      </c>
      <c r="U26" s="71">
        <v>8</v>
      </c>
      <c r="V26" s="71">
        <v>17</v>
      </c>
      <c r="W26" s="71">
        <v>3</v>
      </c>
      <c r="X26" s="71">
        <v>13</v>
      </c>
      <c r="Y26" s="71">
        <v>9.5</v>
      </c>
      <c r="Z26" s="71">
        <v>20</v>
      </c>
      <c r="AA26" s="68">
        <f t="shared" si="1"/>
        <v>90</v>
      </c>
      <c r="AB26" s="92">
        <f t="shared" si="2"/>
        <v>260</v>
      </c>
      <c r="AC26" s="95">
        <f t="shared" si="3"/>
        <v>14</v>
      </c>
      <c r="AD26" s="80"/>
    </row>
    <row r="27" spans="2:30" ht="21.75" customHeight="1" thickBot="1">
      <c r="B27" s="81">
        <f>List3!A2</f>
        <v>3</v>
      </c>
      <c r="C27" s="82">
        <v>22</v>
      </c>
      <c r="D27" s="83" t="str">
        <f>List3!E2</f>
        <v>Kubeš Jiří</v>
      </c>
      <c r="E27" s="83" t="str">
        <f>List3!I2</f>
        <v>Sax Favory Cross</v>
      </c>
      <c r="F27" s="83" t="str">
        <f>List3!J2</f>
        <v>NO</v>
      </c>
      <c r="G27" s="83" t="str">
        <f>List3!K2</f>
        <v>P</v>
      </c>
      <c r="H27" s="81">
        <v>99</v>
      </c>
      <c r="I27" s="82">
        <v>8</v>
      </c>
      <c r="J27" s="83">
        <v>10</v>
      </c>
      <c r="K27" s="83">
        <v>8</v>
      </c>
      <c r="L27" s="83">
        <v>8</v>
      </c>
      <c r="M27" s="83">
        <v>8</v>
      </c>
      <c r="N27" s="90">
        <v>13</v>
      </c>
      <c r="O27" s="82">
        <v>13</v>
      </c>
      <c r="P27" s="83">
        <v>2</v>
      </c>
      <c r="Q27" s="83">
        <v>8</v>
      </c>
      <c r="R27" s="92">
        <f t="shared" si="0"/>
        <v>78</v>
      </c>
      <c r="S27" s="69">
        <v>9</v>
      </c>
      <c r="T27" s="69">
        <v>9</v>
      </c>
      <c r="U27" s="69">
        <v>8</v>
      </c>
      <c r="V27" s="69">
        <v>17</v>
      </c>
      <c r="W27" s="69">
        <v>5</v>
      </c>
      <c r="X27" s="69">
        <v>13</v>
      </c>
      <c r="Y27" s="69">
        <v>6</v>
      </c>
      <c r="Z27" s="69">
        <v>18</v>
      </c>
      <c r="AA27" s="68">
        <f t="shared" si="1"/>
        <v>85</v>
      </c>
      <c r="AB27" s="92">
        <f t="shared" si="2"/>
        <v>262</v>
      </c>
      <c r="AC27" s="95">
        <f t="shared" si="3"/>
        <v>12</v>
      </c>
      <c r="AD27" s="84"/>
    </row>
    <row r="28" spans="2:30" ht="21.75" customHeight="1" thickBot="1">
      <c r="B28" s="77">
        <f>List3!A24</f>
        <v>77</v>
      </c>
      <c r="C28" s="78">
        <v>23</v>
      </c>
      <c r="D28" s="79" t="str">
        <f>List3!E24</f>
        <v>Machová-Angelovová Renata</v>
      </c>
      <c r="E28" s="79" t="str">
        <f>List3!I24</f>
        <v>Jenny Anrebri</v>
      </c>
      <c r="F28" s="79" t="str">
        <f>List3!J24</f>
        <v>NO</v>
      </c>
      <c r="G28" s="79" t="str">
        <f>List3!K24</f>
        <v>F</v>
      </c>
      <c r="H28" s="77">
        <v>95</v>
      </c>
      <c r="I28" s="78">
        <v>9.5</v>
      </c>
      <c r="J28" s="79">
        <v>10</v>
      </c>
      <c r="K28" s="79">
        <v>9.5</v>
      </c>
      <c r="L28" s="79">
        <v>10</v>
      </c>
      <c r="M28" s="79">
        <v>9.5</v>
      </c>
      <c r="N28" s="89">
        <v>10.5</v>
      </c>
      <c r="O28" s="78">
        <v>15</v>
      </c>
      <c r="P28" s="79">
        <v>8</v>
      </c>
      <c r="Q28" s="79">
        <v>10</v>
      </c>
      <c r="R28" s="92">
        <f t="shared" si="0"/>
        <v>92</v>
      </c>
      <c r="S28" s="71">
        <v>8</v>
      </c>
      <c r="T28" s="71">
        <v>8</v>
      </c>
      <c r="U28" s="71">
        <v>7</v>
      </c>
      <c r="V28" s="71">
        <v>18</v>
      </c>
      <c r="W28" s="71">
        <v>4</v>
      </c>
      <c r="X28" s="71">
        <v>13</v>
      </c>
      <c r="Y28" s="71">
        <v>6</v>
      </c>
      <c r="Z28" s="71">
        <v>18</v>
      </c>
      <c r="AA28" s="68">
        <f t="shared" si="1"/>
        <v>82</v>
      </c>
      <c r="AB28" s="92">
        <f t="shared" si="2"/>
        <v>269</v>
      </c>
      <c r="AC28" s="95">
        <f t="shared" si="3"/>
        <v>4</v>
      </c>
      <c r="AD28" s="80"/>
    </row>
    <row r="29" spans="2:30" ht="21.75" customHeight="1" thickBot="1">
      <c r="B29" s="77">
        <f>List3!A21</f>
        <v>69</v>
      </c>
      <c r="C29" s="78">
        <v>24</v>
      </c>
      <c r="D29" s="79" t="str">
        <f>List3!E21</f>
        <v>Kaskounová Martina</v>
      </c>
      <c r="E29" s="79" t="str">
        <f>List3!I21</f>
        <v>Drago Denbrix</v>
      </c>
      <c r="F29" s="79" t="str">
        <f>List3!J21</f>
        <v>NO</v>
      </c>
      <c r="G29" s="79" t="str">
        <f>List3!K21</f>
        <v>P</v>
      </c>
      <c r="H29" s="77">
        <v>92</v>
      </c>
      <c r="I29" s="78">
        <v>8</v>
      </c>
      <c r="J29" s="79">
        <v>9</v>
      </c>
      <c r="K29" s="79">
        <v>7.5</v>
      </c>
      <c r="L29" s="79">
        <v>7</v>
      </c>
      <c r="M29" s="79">
        <v>7.5</v>
      </c>
      <c r="N29" s="89">
        <v>12</v>
      </c>
      <c r="O29" s="78">
        <v>13</v>
      </c>
      <c r="P29" s="79">
        <v>8.5</v>
      </c>
      <c r="Q29" s="79">
        <v>8.5</v>
      </c>
      <c r="R29" s="92">
        <f t="shared" si="0"/>
        <v>81</v>
      </c>
      <c r="S29" s="71">
        <v>7</v>
      </c>
      <c r="T29" s="71">
        <v>10</v>
      </c>
      <c r="U29" s="71">
        <v>8.5</v>
      </c>
      <c r="V29" s="71">
        <v>17</v>
      </c>
      <c r="W29" s="71">
        <v>5</v>
      </c>
      <c r="X29" s="71">
        <v>12</v>
      </c>
      <c r="Y29" s="71">
        <v>8.5</v>
      </c>
      <c r="Z29" s="71">
        <v>17</v>
      </c>
      <c r="AA29" s="68">
        <f t="shared" si="1"/>
        <v>85</v>
      </c>
      <c r="AB29" s="92">
        <f t="shared" si="2"/>
        <v>258</v>
      </c>
      <c r="AC29" s="95">
        <f t="shared" si="3"/>
        <v>17</v>
      </c>
      <c r="AD29" s="80"/>
    </row>
    <row r="30" spans="2:30" ht="21.75" customHeight="1" thickBot="1">
      <c r="B30" s="77"/>
      <c r="C30" s="78"/>
      <c r="D30" s="79"/>
      <c r="E30" s="79"/>
      <c r="F30" s="79"/>
      <c r="G30" s="79"/>
      <c r="H30" s="77"/>
      <c r="I30" s="78"/>
      <c r="J30" s="79"/>
      <c r="K30" s="79"/>
      <c r="L30" s="79"/>
      <c r="M30" s="79"/>
      <c r="N30" s="89"/>
      <c r="O30" s="78"/>
      <c r="P30" s="79"/>
      <c r="Q30" s="79"/>
      <c r="R30" s="93"/>
      <c r="S30" s="71"/>
      <c r="T30" s="71"/>
      <c r="U30" s="71"/>
      <c r="V30" s="71"/>
      <c r="W30" s="71"/>
      <c r="X30" s="71"/>
      <c r="Y30" s="71"/>
      <c r="Z30" s="71"/>
      <c r="AA30" s="72"/>
      <c r="AB30" s="92"/>
      <c r="AC30" s="96"/>
      <c r="AD30" s="80"/>
    </row>
    <row r="31" spans="2:30" ht="21.75" customHeight="1" thickBot="1">
      <c r="B31" s="81"/>
      <c r="C31" s="82"/>
      <c r="D31" s="83"/>
      <c r="E31" s="83"/>
      <c r="F31" s="83"/>
      <c r="G31" s="83"/>
      <c r="H31" s="81"/>
      <c r="I31" s="82"/>
      <c r="J31" s="83"/>
      <c r="K31" s="83"/>
      <c r="L31" s="83"/>
      <c r="M31" s="83"/>
      <c r="N31" s="90"/>
      <c r="O31" s="82"/>
      <c r="P31" s="83"/>
      <c r="Q31" s="83"/>
      <c r="R31" s="93"/>
      <c r="S31" s="69"/>
      <c r="T31" s="69"/>
      <c r="U31" s="69"/>
      <c r="V31" s="69"/>
      <c r="W31" s="69"/>
      <c r="X31" s="69"/>
      <c r="Y31" s="69"/>
      <c r="Z31" s="69"/>
      <c r="AA31" s="70"/>
      <c r="AB31" s="92"/>
      <c r="AC31" s="97"/>
      <c r="AD31" s="84"/>
    </row>
    <row r="32" spans="2:30" ht="21.75" customHeight="1" thickBot="1">
      <c r="B32" s="77"/>
      <c r="C32" s="78"/>
      <c r="D32" s="83"/>
      <c r="E32" s="79"/>
      <c r="F32" s="79"/>
      <c r="G32" s="79"/>
      <c r="H32" s="77"/>
      <c r="I32" s="78"/>
      <c r="J32" s="79"/>
      <c r="K32" s="79"/>
      <c r="L32" s="79"/>
      <c r="M32" s="79"/>
      <c r="N32" s="89"/>
      <c r="O32" s="78"/>
      <c r="P32" s="79"/>
      <c r="Q32" s="79"/>
      <c r="R32" s="93"/>
      <c r="S32" s="71"/>
      <c r="T32" s="71"/>
      <c r="U32" s="71"/>
      <c r="V32" s="71"/>
      <c r="W32" s="71"/>
      <c r="X32" s="71"/>
      <c r="Y32" s="71"/>
      <c r="Z32" s="71"/>
      <c r="AA32" s="72"/>
      <c r="AB32" s="92"/>
      <c r="AC32" s="96"/>
      <c r="AD32" s="80"/>
    </row>
    <row r="33" spans="2:30" ht="21.75" customHeight="1" thickBot="1">
      <c r="B33" s="81"/>
      <c r="C33" s="82"/>
      <c r="D33" s="83"/>
      <c r="E33" s="83"/>
      <c r="F33" s="83"/>
      <c r="G33" s="83"/>
      <c r="H33" s="81"/>
      <c r="I33" s="82"/>
      <c r="J33" s="83"/>
      <c r="K33" s="83"/>
      <c r="L33" s="83"/>
      <c r="M33" s="83"/>
      <c r="N33" s="90"/>
      <c r="O33" s="82"/>
      <c r="P33" s="83"/>
      <c r="Q33" s="83"/>
      <c r="R33" s="93"/>
      <c r="S33" s="69"/>
      <c r="T33" s="69"/>
      <c r="U33" s="69"/>
      <c r="V33" s="69"/>
      <c r="W33" s="69"/>
      <c r="X33" s="69"/>
      <c r="Y33" s="69"/>
      <c r="Z33" s="69"/>
      <c r="AA33" s="70"/>
      <c r="AB33" s="92"/>
      <c r="AC33" s="97"/>
      <c r="AD33" s="84"/>
    </row>
    <row r="34" spans="2:30" ht="21.75" customHeight="1" thickBot="1">
      <c r="B34" s="77"/>
      <c r="C34" s="78"/>
      <c r="D34" s="79"/>
      <c r="E34" s="79"/>
      <c r="F34" s="79"/>
      <c r="G34" s="79"/>
      <c r="H34" s="77"/>
      <c r="I34" s="78"/>
      <c r="J34" s="79"/>
      <c r="K34" s="79"/>
      <c r="L34" s="79"/>
      <c r="M34" s="79"/>
      <c r="N34" s="89"/>
      <c r="O34" s="78"/>
      <c r="P34" s="79"/>
      <c r="Q34" s="79"/>
      <c r="R34" s="93"/>
      <c r="S34" s="71"/>
      <c r="T34" s="71"/>
      <c r="U34" s="71"/>
      <c r="V34" s="71"/>
      <c r="W34" s="71"/>
      <c r="X34" s="71"/>
      <c r="Y34" s="71"/>
      <c r="Z34" s="71"/>
      <c r="AA34" s="72"/>
      <c r="AB34" s="92"/>
      <c r="AC34" s="96"/>
      <c r="AD34" s="80"/>
    </row>
    <row r="35" spans="2:30" ht="21.75" customHeight="1" thickBot="1">
      <c r="B35" s="81"/>
      <c r="C35" s="82"/>
      <c r="D35" s="83"/>
      <c r="E35" s="83"/>
      <c r="F35" s="83"/>
      <c r="G35" s="83"/>
      <c r="H35" s="81"/>
      <c r="I35" s="82"/>
      <c r="J35" s="83"/>
      <c r="K35" s="83"/>
      <c r="L35" s="83"/>
      <c r="M35" s="83"/>
      <c r="N35" s="90"/>
      <c r="O35" s="82"/>
      <c r="P35" s="83"/>
      <c r="Q35" s="83"/>
      <c r="R35" s="93"/>
      <c r="S35" s="69"/>
      <c r="T35" s="69"/>
      <c r="U35" s="69"/>
      <c r="V35" s="69"/>
      <c r="W35" s="69"/>
      <c r="X35" s="69"/>
      <c r="Y35" s="69"/>
      <c r="Z35" s="69"/>
      <c r="AA35" s="70"/>
      <c r="AB35" s="92"/>
      <c r="AC35" s="97"/>
      <c r="AD35" s="84"/>
    </row>
    <row r="36" spans="2:30" ht="21.75" customHeight="1" thickBot="1">
      <c r="B36" s="77"/>
      <c r="C36" s="78"/>
      <c r="D36" s="79"/>
      <c r="E36" s="79"/>
      <c r="F36" s="79"/>
      <c r="G36" s="79"/>
      <c r="H36" s="77"/>
      <c r="I36" s="78"/>
      <c r="J36" s="79"/>
      <c r="K36" s="79"/>
      <c r="L36" s="79"/>
      <c r="M36" s="79"/>
      <c r="N36" s="89"/>
      <c r="O36" s="78"/>
      <c r="P36" s="79"/>
      <c r="Q36" s="79"/>
      <c r="R36" s="93"/>
      <c r="S36" s="71"/>
      <c r="T36" s="71"/>
      <c r="U36" s="71"/>
      <c r="V36" s="71"/>
      <c r="W36" s="71"/>
      <c r="X36" s="71"/>
      <c r="Y36" s="71"/>
      <c r="Z36" s="71"/>
      <c r="AA36" s="72"/>
      <c r="AB36" s="92"/>
      <c r="AC36" s="96"/>
      <c r="AD36" s="80"/>
    </row>
    <row r="37" spans="2:30" ht="21.75" customHeight="1" thickBot="1">
      <c r="B37" s="81"/>
      <c r="C37" s="82"/>
      <c r="D37" s="83"/>
      <c r="E37" s="83"/>
      <c r="F37" s="83"/>
      <c r="G37" s="83"/>
      <c r="H37" s="81"/>
      <c r="I37" s="82"/>
      <c r="J37" s="83"/>
      <c r="K37" s="83"/>
      <c r="L37" s="83"/>
      <c r="M37" s="83"/>
      <c r="N37" s="90"/>
      <c r="O37" s="82"/>
      <c r="P37" s="83"/>
      <c r="Q37" s="83"/>
      <c r="R37" s="93"/>
      <c r="S37" s="69"/>
      <c r="T37" s="69"/>
      <c r="U37" s="69"/>
      <c r="V37" s="69"/>
      <c r="W37" s="69"/>
      <c r="X37" s="69"/>
      <c r="Y37" s="69"/>
      <c r="Z37" s="69"/>
      <c r="AA37" s="70"/>
      <c r="AB37" s="92"/>
      <c r="AC37" s="97"/>
      <c r="AD37" s="84"/>
    </row>
    <row r="38" spans="2:30" ht="21.75" customHeight="1" thickBot="1">
      <c r="B38" s="77"/>
      <c r="C38" s="78"/>
      <c r="D38" s="79"/>
      <c r="E38" s="79"/>
      <c r="F38" s="79"/>
      <c r="G38" s="79"/>
      <c r="H38" s="77"/>
      <c r="I38" s="78"/>
      <c r="J38" s="79"/>
      <c r="K38" s="79"/>
      <c r="L38" s="79"/>
      <c r="M38" s="79"/>
      <c r="N38" s="77"/>
      <c r="O38" s="78"/>
      <c r="P38" s="79"/>
      <c r="Q38" s="79"/>
      <c r="R38" s="93"/>
      <c r="S38" s="71"/>
      <c r="T38" s="71"/>
      <c r="U38" s="71"/>
      <c r="V38" s="71"/>
      <c r="W38" s="71"/>
      <c r="X38" s="71"/>
      <c r="Y38" s="71"/>
      <c r="Z38" s="71"/>
      <c r="AA38" s="72"/>
      <c r="AB38" s="92"/>
      <c r="AC38" s="96"/>
      <c r="AD38" s="80"/>
    </row>
    <row r="39" spans="2:30" ht="21.75" customHeight="1">
      <c r="B39" s="111" t="s">
        <v>31</v>
      </c>
      <c r="C39" s="111"/>
      <c r="D39" s="111"/>
      <c r="E39" s="15" t="s">
        <v>32</v>
      </c>
      <c r="F39" s="15"/>
      <c r="G39" s="112" t="s">
        <v>33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6"/>
      <c r="T39" s="16"/>
      <c r="U39" s="16"/>
      <c r="V39" s="16"/>
      <c r="W39" s="16"/>
      <c r="X39" s="16"/>
      <c r="Y39" s="16"/>
      <c r="Z39" s="16"/>
      <c r="AA39" s="113" t="s">
        <v>34</v>
      </c>
      <c r="AB39" s="113"/>
      <c r="AC39" s="113"/>
      <c r="AD39" s="113"/>
    </row>
    <row r="40" spans="2:30" ht="21.75" customHeight="1">
      <c r="B40" s="112" t="s">
        <v>35</v>
      </c>
      <c r="C40" s="112"/>
      <c r="D40" s="112"/>
      <c r="E40" s="112"/>
      <c r="F40" s="17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6"/>
      <c r="T40" s="16"/>
      <c r="U40" s="16"/>
      <c r="V40" s="16"/>
      <c r="W40" s="16"/>
      <c r="X40" s="16"/>
      <c r="Y40" s="16"/>
      <c r="Z40" s="16"/>
      <c r="AA40" s="14"/>
      <c r="AB40" s="14"/>
      <c r="AC40" s="15"/>
      <c r="AD40" s="15"/>
    </row>
    <row r="41" spans="2:28" ht="19.5" customHeight="1">
      <c r="B41" s="3"/>
      <c r="C41" s="3"/>
      <c r="D41" s="18" t="s">
        <v>24</v>
      </c>
      <c r="AB41" s="2"/>
    </row>
  </sheetData>
  <sheetProtection/>
  <mergeCells count="7">
    <mergeCell ref="G40:R40"/>
    <mergeCell ref="B40:E40"/>
    <mergeCell ref="D1:AC1"/>
    <mergeCell ref="E2:W3"/>
    <mergeCell ref="B39:D39"/>
    <mergeCell ref="G39:R39"/>
    <mergeCell ref="AA39:AD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00390625" style="0" bestFit="1" customWidth="1"/>
    <col min="3" max="3" width="6.8515625" style="0" bestFit="1" customWidth="1"/>
    <col min="5" max="5" width="27.140625" style="0" bestFit="1" customWidth="1"/>
    <col min="6" max="6" width="34.7109375" style="0" bestFit="1" customWidth="1"/>
    <col min="7" max="7" width="6.421875" style="0" bestFit="1" customWidth="1"/>
    <col min="8" max="8" width="18.140625" style="0" bestFit="1" customWidth="1"/>
    <col min="9" max="9" width="27.7109375" style="0" bestFit="1" customWidth="1"/>
    <col min="10" max="10" width="10.421875" style="0" bestFit="1" customWidth="1"/>
    <col min="11" max="11" width="5.421875" style="0" bestFit="1" customWidth="1"/>
    <col min="12" max="12" width="10.140625" style="0" bestFit="1" customWidth="1"/>
    <col min="13" max="13" width="16.140625" style="0" bestFit="1" customWidth="1"/>
    <col min="14" max="14" width="8.57421875" style="0" bestFit="1" customWidth="1"/>
    <col min="15" max="15" width="7.8515625" style="0" bestFit="1" customWidth="1"/>
    <col min="16" max="16" width="19.28125" style="0" bestFit="1" customWidth="1"/>
    <col min="17" max="17" width="30.421875" style="0" bestFit="1" customWidth="1"/>
    <col min="18" max="18" width="30.7109375" style="0" bestFit="1" customWidth="1"/>
    <col min="19" max="19" width="4.140625" style="0" bestFit="1" customWidth="1"/>
    <col min="20" max="20" width="32.421875" style="0" bestFit="1" customWidth="1"/>
    <col min="22" max="22" width="10.00390625" style="0" bestFit="1" customWidth="1"/>
  </cols>
  <sheetData>
    <row r="1" spans="1:22" ht="15.75" thickBot="1">
      <c r="A1" s="20"/>
      <c r="B1" s="20"/>
      <c r="C1" s="21" t="s">
        <v>36</v>
      </c>
      <c r="D1" s="21"/>
      <c r="E1" s="22" t="s">
        <v>37</v>
      </c>
      <c r="F1" s="22" t="s">
        <v>38</v>
      </c>
      <c r="G1" s="22"/>
      <c r="H1" s="22" t="s">
        <v>39</v>
      </c>
      <c r="I1" s="23" t="s">
        <v>40</v>
      </c>
      <c r="J1" s="24" t="s">
        <v>41</v>
      </c>
      <c r="K1" s="24" t="s">
        <v>42</v>
      </c>
      <c r="L1" s="24" t="s">
        <v>43</v>
      </c>
      <c r="M1" s="25" t="s">
        <v>44</v>
      </c>
      <c r="N1" s="26" t="s">
        <v>45</v>
      </c>
      <c r="O1" s="27" t="s">
        <v>46</v>
      </c>
      <c r="P1" s="27" t="s">
        <v>47</v>
      </c>
      <c r="Q1" s="23" t="s">
        <v>48</v>
      </c>
      <c r="R1" s="23" t="s">
        <v>49</v>
      </c>
      <c r="S1" s="28" t="s">
        <v>50</v>
      </c>
      <c r="T1" s="29"/>
      <c r="U1" s="30"/>
      <c r="V1" s="31"/>
    </row>
    <row r="2" spans="1:22" ht="15">
      <c r="A2" s="32">
        <v>3</v>
      </c>
      <c r="B2" s="32"/>
      <c r="C2" s="33">
        <v>275</v>
      </c>
      <c r="D2" s="33"/>
      <c r="E2" s="34" t="s">
        <v>51</v>
      </c>
      <c r="F2" s="35" t="s">
        <v>52</v>
      </c>
      <c r="G2" s="36" t="s">
        <v>53</v>
      </c>
      <c r="H2" s="37" t="s">
        <v>54</v>
      </c>
      <c r="I2" s="37" t="s">
        <v>55</v>
      </c>
      <c r="J2" s="38" t="s">
        <v>56</v>
      </c>
      <c r="K2" s="38" t="s">
        <v>57</v>
      </c>
      <c r="L2" s="39">
        <v>39587</v>
      </c>
      <c r="M2" s="40">
        <v>41174</v>
      </c>
      <c r="N2" s="41" t="s">
        <v>58</v>
      </c>
      <c r="O2" s="33"/>
      <c r="P2" s="42" t="s">
        <v>59</v>
      </c>
      <c r="Q2" s="42" t="s">
        <v>60</v>
      </c>
      <c r="R2" s="43" t="s">
        <v>61</v>
      </c>
      <c r="S2" s="44" t="s">
        <v>62</v>
      </c>
      <c r="T2" s="45" t="s">
        <v>63</v>
      </c>
      <c r="U2" s="46"/>
      <c r="V2" s="47">
        <v>602443798</v>
      </c>
    </row>
    <row r="3" spans="1:22" ht="15">
      <c r="A3" s="32">
        <v>4</v>
      </c>
      <c r="B3" s="32"/>
      <c r="C3" s="33">
        <v>275</v>
      </c>
      <c r="D3" s="33"/>
      <c r="E3" s="48" t="s">
        <v>64</v>
      </c>
      <c r="F3" s="48" t="s">
        <v>65</v>
      </c>
      <c r="G3" s="33" t="s">
        <v>66</v>
      </c>
      <c r="H3" s="48" t="s">
        <v>67</v>
      </c>
      <c r="I3" s="48" t="s">
        <v>68</v>
      </c>
      <c r="J3" s="33" t="s">
        <v>69</v>
      </c>
      <c r="K3" s="33" t="s">
        <v>57</v>
      </c>
      <c r="L3" s="39">
        <v>39873</v>
      </c>
      <c r="M3" s="40">
        <v>203098100289027</v>
      </c>
      <c r="N3" s="41" t="s">
        <v>58</v>
      </c>
      <c r="O3" s="33" t="s">
        <v>70</v>
      </c>
      <c r="P3" s="42" t="s">
        <v>71</v>
      </c>
      <c r="Q3" s="42" t="s">
        <v>72</v>
      </c>
      <c r="R3" s="42" t="s">
        <v>73</v>
      </c>
      <c r="S3" s="49" t="s">
        <v>62</v>
      </c>
      <c r="T3" s="50" t="s">
        <v>74</v>
      </c>
      <c r="U3" s="51"/>
      <c r="V3" s="47">
        <v>602448060</v>
      </c>
    </row>
    <row r="4" spans="1:22" ht="15">
      <c r="A4" s="32">
        <v>7</v>
      </c>
      <c r="B4" s="32"/>
      <c r="C4" s="52">
        <v>270</v>
      </c>
      <c r="D4" s="52"/>
      <c r="E4" s="48" t="s">
        <v>75</v>
      </c>
      <c r="F4" s="48" t="s">
        <v>76</v>
      </c>
      <c r="G4" s="33" t="s">
        <v>77</v>
      </c>
      <c r="H4" s="48" t="s">
        <v>78</v>
      </c>
      <c r="I4" s="48" t="s">
        <v>79</v>
      </c>
      <c r="J4" s="33" t="s">
        <v>80</v>
      </c>
      <c r="K4" s="33" t="s">
        <v>81</v>
      </c>
      <c r="L4" s="39">
        <v>39950</v>
      </c>
      <c r="M4" s="33">
        <v>4315</v>
      </c>
      <c r="N4" s="41" t="s">
        <v>58</v>
      </c>
      <c r="O4" s="33"/>
      <c r="P4" s="42" t="s">
        <v>82</v>
      </c>
      <c r="Q4" s="42" t="s">
        <v>83</v>
      </c>
      <c r="R4" s="42" t="s">
        <v>84</v>
      </c>
      <c r="S4" s="49" t="s">
        <v>62</v>
      </c>
      <c r="T4" s="50" t="s">
        <v>85</v>
      </c>
      <c r="U4" s="51"/>
      <c r="V4" s="47" t="s">
        <v>86</v>
      </c>
    </row>
    <row r="5" spans="1:22" ht="15">
      <c r="A5" s="32">
        <v>10</v>
      </c>
      <c r="B5" s="32"/>
      <c r="C5" s="33">
        <v>276</v>
      </c>
      <c r="D5" s="33"/>
      <c r="E5" s="48" t="s">
        <v>87</v>
      </c>
      <c r="F5" s="48" t="s">
        <v>88</v>
      </c>
      <c r="G5" s="33" t="s">
        <v>89</v>
      </c>
      <c r="H5" s="48" t="s">
        <v>90</v>
      </c>
      <c r="I5" s="48" t="s">
        <v>91</v>
      </c>
      <c r="J5" s="33" t="s">
        <v>80</v>
      </c>
      <c r="K5" s="33" t="s">
        <v>81</v>
      </c>
      <c r="L5" s="39">
        <v>40456</v>
      </c>
      <c r="M5" s="33">
        <v>4985</v>
      </c>
      <c r="N5" s="41"/>
      <c r="O5" s="33"/>
      <c r="P5" s="42" t="s">
        <v>82</v>
      </c>
      <c r="Q5" s="42" t="s">
        <v>92</v>
      </c>
      <c r="R5" s="42" t="s">
        <v>93</v>
      </c>
      <c r="S5" s="49" t="s">
        <v>62</v>
      </c>
      <c r="T5" s="50" t="s">
        <v>94</v>
      </c>
      <c r="U5" s="51"/>
      <c r="V5" s="47">
        <v>775785802</v>
      </c>
    </row>
    <row r="6" spans="1:22" ht="15">
      <c r="A6" s="32">
        <v>12</v>
      </c>
      <c r="B6" s="32"/>
      <c r="C6" s="33">
        <v>273</v>
      </c>
      <c r="D6" s="33"/>
      <c r="E6" s="48" t="s">
        <v>95</v>
      </c>
      <c r="F6" s="48" t="s">
        <v>96</v>
      </c>
      <c r="G6" s="33" t="s">
        <v>97</v>
      </c>
      <c r="H6" s="48" t="s">
        <v>98</v>
      </c>
      <c r="I6" s="48" t="s">
        <v>99</v>
      </c>
      <c r="J6" s="33" t="s">
        <v>56</v>
      </c>
      <c r="K6" s="33" t="s">
        <v>57</v>
      </c>
      <c r="L6" s="39">
        <v>40328</v>
      </c>
      <c r="M6" s="33">
        <v>13472</v>
      </c>
      <c r="N6" s="41" t="s">
        <v>58</v>
      </c>
      <c r="O6" s="33" t="s">
        <v>100</v>
      </c>
      <c r="P6" s="42" t="s">
        <v>101</v>
      </c>
      <c r="Q6" s="42" t="s">
        <v>102</v>
      </c>
      <c r="R6" s="42" t="s">
        <v>103</v>
      </c>
      <c r="S6" s="49" t="s">
        <v>62</v>
      </c>
      <c r="T6" s="50" t="s">
        <v>104</v>
      </c>
      <c r="U6" s="51"/>
      <c r="V6" s="47">
        <v>736239023</v>
      </c>
    </row>
    <row r="7" spans="1:22" ht="15">
      <c r="A7" s="32">
        <v>13</v>
      </c>
      <c r="B7" s="32"/>
      <c r="C7" s="33">
        <v>270</v>
      </c>
      <c r="D7" s="33"/>
      <c r="E7" s="48" t="s">
        <v>105</v>
      </c>
      <c r="F7" s="48" t="s">
        <v>106</v>
      </c>
      <c r="G7" s="33" t="s">
        <v>107</v>
      </c>
      <c r="H7" s="48" t="s">
        <v>98</v>
      </c>
      <c r="I7" s="48" t="s">
        <v>108</v>
      </c>
      <c r="J7" s="33" t="s">
        <v>56</v>
      </c>
      <c r="K7" s="33" t="s">
        <v>57</v>
      </c>
      <c r="L7" s="39">
        <v>40266</v>
      </c>
      <c r="M7" s="53" t="s">
        <v>109</v>
      </c>
      <c r="N7" s="41" t="s">
        <v>58</v>
      </c>
      <c r="O7" s="33" t="s">
        <v>100</v>
      </c>
      <c r="P7" s="42" t="s">
        <v>82</v>
      </c>
      <c r="Q7" s="42" t="s">
        <v>110</v>
      </c>
      <c r="R7" s="42" t="s">
        <v>111</v>
      </c>
      <c r="S7" s="49" t="s">
        <v>62</v>
      </c>
      <c r="T7" s="50" t="s">
        <v>112</v>
      </c>
      <c r="U7" s="51"/>
      <c r="V7" s="47">
        <v>728864347</v>
      </c>
    </row>
    <row r="8" spans="1:22" ht="15">
      <c r="A8" s="32">
        <v>15</v>
      </c>
      <c r="B8" s="32"/>
      <c r="C8" s="33">
        <v>272</v>
      </c>
      <c r="D8" s="33"/>
      <c r="E8" s="48" t="s">
        <v>113</v>
      </c>
      <c r="F8" s="48" t="s">
        <v>114</v>
      </c>
      <c r="G8" s="33" t="s">
        <v>77</v>
      </c>
      <c r="H8" s="48" t="s">
        <v>78</v>
      </c>
      <c r="I8" s="48" t="s">
        <v>115</v>
      </c>
      <c r="J8" s="33" t="s">
        <v>80</v>
      </c>
      <c r="K8" s="33" t="s">
        <v>81</v>
      </c>
      <c r="L8" s="39">
        <v>39558</v>
      </c>
      <c r="M8" s="33">
        <v>3922</v>
      </c>
      <c r="N8" s="41" t="s">
        <v>58</v>
      </c>
      <c r="O8" s="33"/>
      <c r="P8" s="42" t="s">
        <v>82</v>
      </c>
      <c r="Q8" s="42" t="s">
        <v>116</v>
      </c>
      <c r="R8" s="42" t="s">
        <v>117</v>
      </c>
      <c r="S8" s="49" t="s">
        <v>62</v>
      </c>
      <c r="T8" s="50" t="s">
        <v>118</v>
      </c>
      <c r="U8" s="51"/>
      <c r="V8" s="47">
        <v>776805234</v>
      </c>
    </row>
    <row r="9" spans="1:22" ht="15">
      <c r="A9" s="32">
        <v>17</v>
      </c>
      <c r="B9" s="32"/>
      <c r="C9" s="33">
        <v>273</v>
      </c>
      <c r="D9" s="33"/>
      <c r="E9" s="48" t="s">
        <v>119</v>
      </c>
      <c r="F9" s="48" t="s">
        <v>120</v>
      </c>
      <c r="G9" s="33" t="s">
        <v>121</v>
      </c>
      <c r="H9" s="48" t="s">
        <v>122</v>
      </c>
      <c r="I9" s="48" t="s">
        <v>123</v>
      </c>
      <c r="J9" s="33" t="s">
        <v>56</v>
      </c>
      <c r="K9" s="33" t="s">
        <v>81</v>
      </c>
      <c r="L9" s="39">
        <v>39782</v>
      </c>
      <c r="M9" s="33">
        <v>41199</v>
      </c>
      <c r="N9" s="41" t="s">
        <v>58</v>
      </c>
      <c r="O9" s="33" t="s">
        <v>100</v>
      </c>
      <c r="P9" s="42" t="s">
        <v>124</v>
      </c>
      <c r="Q9" s="42" t="s">
        <v>125</v>
      </c>
      <c r="R9" s="42" t="s">
        <v>126</v>
      </c>
      <c r="S9" s="49" t="s">
        <v>62</v>
      </c>
      <c r="T9" s="50" t="s">
        <v>127</v>
      </c>
      <c r="U9" s="51"/>
      <c r="V9" s="47">
        <v>602362481</v>
      </c>
    </row>
    <row r="10" spans="1:22" ht="15">
      <c r="A10" s="32">
        <v>24</v>
      </c>
      <c r="B10" s="32"/>
      <c r="C10" s="33">
        <v>275</v>
      </c>
      <c r="D10" s="33"/>
      <c r="E10" s="48" t="s">
        <v>128</v>
      </c>
      <c r="F10" s="48" t="s">
        <v>129</v>
      </c>
      <c r="G10" s="33" t="s">
        <v>130</v>
      </c>
      <c r="H10" s="48" t="s">
        <v>131</v>
      </c>
      <c r="I10" s="48" t="s">
        <v>132</v>
      </c>
      <c r="J10" s="33" t="s">
        <v>56</v>
      </c>
      <c r="K10" s="33" t="s">
        <v>57</v>
      </c>
      <c r="L10" s="39">
        <v>40132</v>
      </c>
      <c r="M10" s="33">
        <v>13394</v>
      </c>
      <c r="N10" s="41" t="s">
        <v>58</v>
      </c>
      <c r="O10" s="33" t="s">
        <v>100</v>
      </c>
      <c r="P10" s="42" t="s">
        <v>133</v>
      </c>
      <c r="Q10" s="42" t="s">
        <v>134</v>
      </c>
      <c r="R10" s="42" t="s">
        <v>103</v>
      </c>
      <c r="S10" s="49" t="s">
        <v>62</v>
      </c>
      <c r="T10" s="50" t="s">
        <v>135</v>
      </c>
      <c r="U10" s="51"/>
      <c r="V10" s="47">
        <v>603119651</v>
      </c>
    </row>
    <row r="11" spans="1:22" ht="15">
      <c r="A11" s="32">
        <v>31</v>
      </c>
      <c r="B11" s="32"/>
      <c r="C11" s="52">
        <v>276</v>
      </c>
      <c r="D11" s="52"/>
      <c r="E11" s="48" t="s">
        <v>136</v>
      </c>
      <c r="F11" s="48" t="s">
        <v>137</v>
      </c>
      <c r="G11" s="33" t="s">
        <v>138</v>
      </c>
      <c r="H11" s="48" t="s">
        <v>139</v>
      </c>
      <c r="I11" s="48" t="s">
        <v>140</v>
      </c>
      <c r="J11" s="33" t="s">
        <v>80</v>
      </c>
      <c r="K11" s="33" t="s">
        <v>81</v>
      </c>
      <c r="L11" s="39">
        <v>39700</v>
      </c>
      <c r="M11" s="33">
        <v>4092</v>
      </c>
      <c r="N11" s="41"/>
      <c r="O11" s="33"/>
      <c r="P11" s="42" t="s">
        <v>82</v>
      </c>
      <c r="Q11" s="42" t="s">
        <v>141</v>
      </c>
      <c r="R11" s="42" t="s">
        <v>142</v>
      </c>
      <c r="S11" s="49" t="s">
        <v>62</v>
      </c>
      <c r="T11" s="50" t="s">
        <v>143</v>
      </c>
      <c r="U11" s="51"/>
      <c r="V11" s="47">
        <v>603718574</v>
      </c>
    </row>
    <row r="12" spans="1:22" ht="15">
      <c r="A12" s="32">
        <v>32</v>
      </c>
      <c r="B12" s="32"/>
      <c r="C12" s="33">
        <v>271</v>
      </c>
      <c r="D12" s="33"/>
      <c r="E12" s="48" t="s">
        <v>144</v>
      </c>
      <c r="F12" s="48" t="s">
        <v>145</v>
      </c>
      <c r="G12" s="33" t="s">
        <v>146</v>
      </c>
      <c r="H12" s="48" t="s">
        <v>147</v>
      </c>
      <c r="I12" s="48" t="s">
        <v>148</v>
      </c>
      <c r="J12" s="33" t="s">
        <v>56</v>
      </c>
      <c r="K12" s="33" t="s">
        <v>57</v>
      </c>
      <c r="L12" s="39">
        <v>40019</v>
      </c>
      <c r="M12" s="53" t="s">
        <v>149</v>
      </c>
      <c r="N12" s="41" t="s">
        <v>58</v>
      </c>
      <c r="O12" s="33" t="s">
        <v>100</v>
      </c>
      <c r="P12" s="42" t="s">
        <v>82</v>
      </c>
      <c r="Q12" s="42" t="s">
        <v>150</v>
      </c>
      <c r="R12" s="42" t="s">
        <v>151</v>
      </c>
      <c r="S12" s="49" t="s">
        <v>62</v>
      </c>
      <c r="T12" s="50" t="s">
        <v>152</v>
      </c>
      <c r="U12" s="51"/>
      <c r="V12" s="47">
        <v>605408839</v>
      </c>
    </row>
    <row r="13" spans="1:22" ht="15">
      <c r="A13" s="32">
        <v>35</v>
      </c>
      <c r="B13" s="32"/>
      <c r="C13" s="33">
        <v>273</v>
      </c>
      <c r="D13" s="33"/>
      <c r="E13" s="48" t="s">
        <v>153</v>
      </c>
      <c r="F13" s="48" t="s">
        <v>154</v>
      </c>
      <c r="G13" s="33" t="s">
        <v>155</v>
      </c>
      <c r="H13" s="48" t="s">
        <v>156</v>
      </c>
      <c r="I13" s="48" t="s">
        <v>157</v>
      </c>
      <c r="J13" s="33" t="s">
        <v>80</v>
      </c>
      <c r="K13" s="33" t="s">
        <v>57</v>
      </c>
      <c r="L13" s="39">
        <v>38684</v>
      </c>
      <c r="M13" s="40">
        <v>978000001127564</v>
      </c>
      <c r="N13" s="41" t="s">
        <v>58</v>
      </c>
      <c r="O13" s="33"/>
      <c r="P13" s="42" t="s">
        <v>158</v>
      </c>
      <c r="Q13" s="42" t="s">
        <v>159</v>
      </c>
      <c r="R13" s="42" t="s">
        <v>160</v>
      </c>
      <c r="S13" s="49" t="s">
        <v>62</v>
      </c>
      <c r="T13" s="50" t="s">
        <v>161</v>
      </c>
      <c r="U13" s="51"/>
      <c r="V13" s="47">
        <v>607067797</v>
      </c>
    </row>
    <row r="14" spans="1:22" ht="15">
      <c r="A14" s="32">
        <v>38</v>
      </c>
      <c r="B14" s="32"/>
      <c r="C14" s="33">
        <v>292</v>
      </c>
      <c r="D14" s="33"/>
      <c r="E14" s="48" t="s">
        <v>162</v>
      </c>
      <c r="F14" s="48" t="s">
        <v>163</v>
      </c>
      <c r="G14" s="33" t="s">
        <v>164</v>
      </c>
      <c r="H14" s="48" t="s">
        <v>165</v>
      </c>
      <c r="I14" s="48" t="s">
        <v>166</v>
      </c>
      <c r="J14" s="33" t="s">
        <v>80</v>
      </c>
      <c r="K14" s="33" t="s">
        <v>57</v>
      </c>
      <c r="L14" s="39">
        <v>39533</v>
      </c>
      <c r="M14" s="33">
        <v>3893</v>
      </c>
      <c r="N14" s="41" t="s">
        <v>58</v>
      </c>
      <c r="O14" s="33"/>
      <c r="P14" s="42" t="s">
        <v>82</v>
      </c>
      <c r="Q14" s="42" t="s">
        <v>167</v>
      </c>
      <c r="R14" s="42" t="s">
        <v>168</v>
      </c>
      <c r="S14" s="49" t="s">
        <v>62</v>
      </c>
      <c r="T14" s="50" t="s">
        <v>169</v>
      </c>
      <c r="U14" s="51"/>
      <c r="V14" s="47">
        <v>777155429</v>
      </c>
    </row>
    <row r="15" spans="1:22" ht="15">
      <c r="A15" s="32">
        <v>41</v>
      </c>
      <c r="B15" s="32"/>
      <c r="C15" s="33">
        <v>271</v>
      </c>
      <c r="D15" s="33"/>
      <c r="E15" s="48" t="s">
        <v>170</v>
      </c>
      <c r="F15" s="48" t="s">
        <v>171</v>
      </c>
      <c r="G15" s="33" t="s">
        <v>172</v>
      </c>
      <c r="H15" s="48" t="s">
        <v>173</v>
      </c>
      <c r="I15" s="48" t="s">
        <v>174</v>
      </c>
      <c r="J15" s="33" t="s">
        <v>175</v>
      </c>
      <c r="K15" s="33" t="s">
        <v>57</v>
      </c>
      <c r="L15" s="39">
        <v>40235</v>
      </c>
      <c r="M15" s="40">
        <v>276094180034825</v>
      </c>
      <c r="N15" s="41" t="s">
        <v>58</v>
      </c>
      <c r="O15" s="33" t="s">
        <v>176</v>
      </c>
      <c r="P15" s="42" t="s">
        <v>177</v>
      </c>
      <c r="Q15" s="42" t="s">
        <v>178</v>
      </c>
      <c r="R15" s="42" t="s">
        <v>179</v>
      </c>
      <c r="S15" s="49" t="s">
        <v>62</v>
      </c>
      <c r="T15" s="50" t="s">
        <v>180</v>
      </c>
      <c r="U15" s="51"/>
      <c r="V15" s="47">
        <v>603864054</v>
      </c>
    </row>
    <row r="16" spans="1:22" ht="15">
      <c r="A16" s="32">
        <v>48</v>
      </c>
      <c r="B16" s="32"/>
      <c r="C16" s="52">
        <v>272</v>
      </c>
      <c r="D16" s="52"/>
      <c r="E16" s="48" t="s">
        <v>181</v>
      </c>
      <c r="F16" s="48" t="s">
        <v>182</v>
      </c>
      <c r="G16" s="33" t="s">
        <v>183</v>
      </c>
      <c r="H16" s="48" t="s">
        <v>184</v>
      </c>
      <c r="I16" s="48" t="s">
        <v>185</v>
      </c>
      <c r="J16" s="33" t="s">
        <v>56</v>
      </c>
      <c r="K16" s="33" t="s">
        <v>81</v>
      </c>
      <c r="L16" s="39">
        <v>40101</v>
      </c>
      <c r="M16" s="40">
        <v>941000012048135</v>
      </c>
      <c r="N16" s="41" t="s">
        <v>58</v>
      </c>
      <c r="O16" s="33" t="s">
        <v>100</v>
      </c>
      <c r="P16" s="42" t="s">
        <v>82</v>
      </c>
      <c r="Q16" s="42" t="s">
        <v>186</v>
      </c>
      <c r="R16" s="42" t="s">
        <v>187</v>
      </c>
      <c r="S16" s="49" t="s">
        <v>62</v>
      </c>
      <c r="T16" s="50" t="s">
        <v>188</v>
      </c>
      <c r="U16" s="51"/>
      <c r="V16" s="47" t="s">
        <v>189</v>
      </c>
    </row>
    <row r="17" spans="1:22" ht="15">
      <c r="A17" s="32">
        <v>52</v>
      </c>
      <c r="B17" s="32"/>
      <c r="C17" s="52">
        <v>284</v>
      </c>
      <c r="D17" s="52"/>
      <c r="E17" s="48" t="s">
        <v>190</v>
      </c>
      <c r="F17" s="48" t="s">
        <v>191</v>
      </c>
      <c r="G17" s="33" t="s">
        <v>192</v>
      </c>
      <c r="H17" s="48" t="s">
        <v>78</v>
      </c>
      <c r="I17" s="48" t="s">
        <v>193</v>
      </c>
      <c r="J17" s="33" t="s">
        <v>80</v>
      </c>
      <c r="K17" s="33" t="s">
        <v>81</v>
      </c>
      <c r="L17" s="39">
        <v>38922</v>
      </c>
      <c r="M17" s="33">
        <v>3345</v>
      </c>
      <c r="N17" s="41" t="s">
        <v>58</v>
      </c>
      <c r="O17" s="33"/>
      <c r="P17" s="42" t="s">
        <v>194</v>
      </c>
      <c r="Q17" s="42" t="s">
        <v>195</v>
      </c>
      <c r="R17" s="42" t="s">
        <v>196</v>
      </c>
      <c r="S17" s="49" t="s">
        <v>62</v>
      </c>
      <c r="T17" s="50" t="s">
        <v>197</v>
      </c>
      <c r="U17" s="51"/>
      <c r="V17" s="47" t="s">
        <v>198</v>
      </c>
    </row>
    <row r="18" spans="1:22" ht="15">
      <c r="A18" s="32">
        <v>53</v>
      </c>
      <c r="B18" s="32"/>
      <c r="C18" s="33">
        <v>275</v>
      </c>
      <c r="D18" s="33"/>
      <c r="E18" s="48" t="s">
        <v>199</v>
      </c>
      <c r="F18" s="48" t="s">
        <v>200</v>
      </c>
      <c r="G18" s="33" t="s">
        <v>201</v>
      </c>
      <c r="H18" s="48" t="s">
        <v>202</v>
      </c>
      <c r="I18" s="48" t="s">
        <v>203</v>
      </c>
      <c r="J18" s="33" t="s">
        <v>56</v>
      </c>
      <c r="K18" s="33" t="s">
        <v>57</v>
      </c>
      <c r="L18" s="39">
        <v>39716</v>
      </c>
      <c r="M18" s="33">
        <v>81656</v>
      </c>
      <c r="N18" s="41" t="s">
        <v>58</v>
      </c>
      <c r="O18" s="33" t="s">
        <v>100</v>
      </c>
      <c r="P18" s="42" t="s">
        <v>204</v>
      </c>
      <c r="Q18" s="42" t="s">
        <v>186</v>
      </c>
      <c r="R18" s="42" t="s">
        <v>205</v>
      </c>
      <c r="S18" s="49" t="s">
        <v>62</v>
      </c>
      <c r="T18" s="54" t="s">
        <v>206</v>
      </c>
      <c r="U18" s="55"/>
      <c r="V18" s="47">
        <v>606949597</v>
      </c>
    </row>
    <row r="19" spans="1:22" ht="15">
      <c r="A19" s="32">
        <v>60</v>
      </c>
      <c r="B19" s="32"/>
      <c r="C19" s="33">
        <v>270</v>
      </c>
      <c r="D19" s="33"/>
      <c r="E19" s="48" t="s">
        <v>207</v>
      </c>
      <c r="F19" s="48" t="s">
        <v>208</v>
      </c>
      <c r="G19" s="33" t="s">
        <v>209</v>
      </c>
      <c r="H19" s="48" t="s">
        <v>210</v>
      </c>
      <c r="I19" s="48" t="s">
        <v>211</v>
      </c>
      <c r="J19" s="33" t="s">
        <v>212</v>
      </c>
      <c r="K19" s="33" t="s">
        <v>81</v>
      </c>
      <c r="L19" s="39">
        <v>39840</v>
      </c>
      <c r="M19" s="40">
        <v>246098100265931</v>
      </c>
      <c r="N19" s="41" t="s">
        <v>58</v>
      </c>
      <c r="O19" s="33" t="s">
        <v>100</v>
      </c>
      <c r="P19" s="42" t="s">
        <v>82</v>
      </c>
      <c r="Q19" s="42" t="s">
        <v>213</v>
      </c>
      <c r="R19" s="42" t="s">
        <v>214</v>
      </c>
      <c r="S19" s="49" t="s">
        <v>62</v>
      </c>
      <c r="T19" s="50" t="s">
        <v>215</v>
      </c>
      <c r="U19" s="51"/>
      <c r="V19" s="47">
        <v>608179966</v>
      </c>
    </row>
    <row r="20" spans="1:22" ht="15">
      <c r="A20" s="32">
        <v>61</v>
      </c>
      <c r="B20" s="32"/>
      <c r="C20" s="33">
        <v>281</v>
      </c>
      <c r="D20" s="33"/>
      <c r="E20" s="48" t="s">
        <v>216</v>
      </c>
      <c r="F20" s="48" t="s">
        <v>217</v>
      </c>
      <c r="G20" s="33" t="s">
        <v>218</v>
      </c>
      <c r="H20" s="48" t="s">
        <v>219</v>
      </c>
      <c r="I20" s="48" t="s">
        <v>220</v>
      </c>
      <c r="J20" s="33" t="s">
        <v>56</v>
      </c>
      <c r="K20" s="33" t="s">
        <v>57</v>
      </c>
      <c r="L20" s="39">
        <v>39521</v>
      </c>
      <c r="M20" s="53" t="s">
        <v>221</v>
      </c>
      <c r="N20" s="41" t="s">
        <v>58</v>
      </c>
      <c r="O20" s="33"/>
      <c r="P20" s="42" t="s">
        <v>82</v>
      </c>
      <c r="Q20" s="42" t="s">
        <v>222</v>
      </c>
      <c r="R20" s="42" t="s">
        <v>223</v>
      </c>
      <c r="S20" s="49" t="s">
        <v>62</v>
      </c>
      <c r="T20" s="50" t="s">
        <v>224</v>
      </c>
      <c r="U20" s="51"/>
      <c r="V20" s="47">
        <v>777823455</v>
      </c>
    </row>
    <row r="21" spans="1:22" ht="15">
      <c r="A21" s="32">
        <v>69</v>
      </c>
      <c r="B21" s="32"/>
      <c r="C21" s="33">
        <v>271</v>
      </c>
      <c r="D21" s="33"/>
      <c r="E21" s="48" t="s">
        <v>225</v>
      </c>
      <c r="F21" s="48" t="s">
        <v>226</v>
      </c>
      <c r="G21" s="33" t="s">
        <v>227</v>
      </c>
      <c r="H21" s="48" t="s">
        <v>228</v>
      </c>
      <c r="I21" s="48" t="s">
        <v>229</v>
      </c>
      <c r="J21" s="33" t="s">
        <v>56</v>
      </c>
      <c r="K21" s="33" t="s">
        <v>57</v>
      </c>
      <c r="L21" s="39">
        <v>39769</v>
      </c>
      <c r="M21" s="33">
        <v>16980</v>
      </c>
      <c r="N21" s="41" t="s">
        <v>58</v>
      </c>
      <c r="O21" s="33" t="s">
        <v>100</v>
      </c>
      <c r="P21" s="42" t="s">
        <v>82</v>
      </c>
      <c r="Q21" s="42" t="s">
        <v>186</v>
      </c>
      <c r="R21" s="42" t="s">
        <v>230</v>
      </c>
      <c r="S21" s="49" t="s">
        <v>62</v>
      </c>
      <c r="T21" s="50" t="s">
        <v>231</v>
      </c>
      <c r="U21" s="51"/>
      <c r="V21" s="47">
        <v>603256833</v>
      </c>
    </row>
    <row r="22" spans="1:22" ht="15">
      <c r="A22" s="32">
        <v>70</v>
      </c>
      <c r="B22" s="32"/>
      <c r="C22" s="33">
        <v>272</v>
      </c>
      <c r="D22" s="33"/>
      <c r="E22" s="48" t="s">
        <v>232</v>
      </c>
      <c r="F22" s="48" t="s">
        <v>233</v>
      </c>
      <c r="G22" s="33" t="s">
        <v>234</v>
      </c>
      <c r="H22" s="48" t="s">
        <v>235</v>
      </c>
      <c r="I22" s="48" t="s">
        <v>236</v>
      </c>
      <c r="J22" s="33" t="s">
        <v>80</v>
      </c>
      <c r="K22" s="33" t="s">
        <v>57</v>
      </c>
      <c r="L22" s="39">
        <v>39651</v>
      </c>
      <c r="M22" s="33">
        <v>4060</v>
      </c>
      <c r="N22" s="41" t="s">
        <v>58</v>
      </c>
      <c r="O22" s="33"/>
      <c r="P22" s="42" t="s">
        <v>177</v>
      </c>
      <c r="Q22" s="42" t="s">
        <v>237</v>
      </c>
      <c r="R22" s="42" t="s">
        <v>238</v>
      </c>
      <c r="S22" s="49" t="s">
        <v>62</v>
      </c>
      <c r="T22" s="50" t="s">
        <v>239</v>
      </c>
      <c r="U22" s="51"/>
      <c r="V22" s="47">
        <v>604308774</v>
      </c>
    </row>
    <row r="23" spans="1:22" ht="15">
      <c r="A23" s="32">
        <v>74</v>
      </c>
      <c r="B23" s="32"/>
      <c r="C23" s="33">
        <v>270</v>
      </c>
      <c r="D23" s="33"/>
      <c r="E23" s="48" t="s">
        <v>240</v>
      </c>
      <c r="F23" s="48" t="s">
        <v>241</v>
      </c>
      <c r="G23" s="33" t="s">
        <v>242</v>
      </c>
      <c r="H23" s="48" t="s">
        <v>243</v>
      </c>
      <c r="I23" s="48" t="s">
        <v>244</v>
      </c>
      <c r="J23" s="33" t="s">
        <v>56</v>
      </c>
      <c r="K23" s="33" t="s">
        <v>57</v>
      </c>
      <c r="L23" s="39">
        <v>39744</v>
      </c>
      <c r="M23" s="53" t="s">
        <v>245</v>
      </c>
      <c r="N23" s="41" t="s">
        <v>58</v>
      </c>
      <c r="O23" s="33" t="s">
        <v>176</v>
      </c>
      <c r="P23" s="42" t="s">
        <v>246</v>
      </c>
      <c r="Q23" s="42" t="s">
        <v>247</v>
      </c>
      <c r="R23" s="42" t="s">
        <v>248</v>
      </c>
      <c r="S23" s="49" t="s">
        <v>62</v>
      </c>
      <c r="T23" s="50" t="s">
        <v>249</v>
      </c>
      <c r="U23" s="51"/>
      <c r="V23" s="47">
        <v>733204322</v>
      </c>
    </row>
    <row r="24" spans="1:22" ht="15">
      <c r="A24" s="32">
        <v>77</v>
      </c>
      <c r="B24" s="32"/>
      <c r="C24" s="52">
        <v>273</v>
      </c>
      <c r="D24" s="52"/>
      <c r="E24" s="48" t="s">
        <v>250</v>
      </c>
      <c r="F24" s="48" t="s">
        <v>251</v>
      </c>
      <c r="G24" s="33" t="s">
        <v>252</v>
      </c>
      <c r="H24" s="48" t="s">
        <v>253</v>
      </c>
      <c r="I24" s="48" t="s">
        <v>254</v>
      </c>
      <c r="J24" s="33" t="s">
        <v>56</v>
      </c>
      <c r="K24" s="33" t="s">
        <v>81</v>
      </c>
      <c r="L24" s="39">
        <v>39967</v>
      </c>
      <c r="M24" s="53" t="s">
        <v>255</v>
      </c>
      <c r="N24" s="41" t="s">
        <v>58</v>
      </c>
      <c r="O24" s="33" t="s">
        <v>100</v>
      </c>
      <c r="P24" s="42" t="s">
        <v>256</v>
      </c>
      <c r="Q24" s="42" t="s">
        <v>257</v>
      </c>
      <c r="R24" s="42" t="s">
        <v>258</v>
      </c>
      <c r="S24" s="49" t="s">
        <v>62</v>
      </c>
      <c r="T24" s="50" t="s">
        <v>259</v>
      </c>
      <c r="U24" s="51"/>
      <c r="V24" s="47">
        <v>775116337</v>
      </c>
    </row>
    <row r="25" spans="1:22" ht="15">
      <c r="A25" s="32">
        <v>78</v>
      </c>
      <c r="B25" s="32"/>
      <c r="C25" s="33">
        <v>292</v>
      </c>
      <c r="D25" s="33"/>
      <c r="E25" s="48" t="s">
        <v>260</v>
      </c>
      <c r="F25" s="48" t="s">
        <v>261</v>
      </c>
      <c r="G25" s="33" t="s">
        <v>262</v>
      </c>
      <c r="H25" s="48" t="s">
        <v>263</v>
      </c>
      <c r="I25" s="48" t="s">
        <v>264</v>
      </c>
      <c r="J25" s="33" t="s">
        <v>80</v>
      </c>
      <c r="K25" s="33" t="s">
        <v>57</v>
      </c>
      <c r="L25" s="39">
        <v>40216</v>
      </c>
      <c r="M25" s="33">
        <v>4653</v>
      </c>
      <c r="N25" s="41"/>
      <c r="O25" s="33"/>
      <c r="P25" s="42" t="s">
        <v>82</v>
      </c>
      <c r="Q25" s="42" t="s">
        <v>265</v>
      </c>
      <c r="R25" s="42" t="s">
        <v>117</v>
      </c>
      <c r="S25" s="49" t="s">
        <v>62</v>
      </c>
      <c r="T25" s="50" t="s">
        <v>266</v>
      </c>
      <c r="U25" s="51"/>
      <c r="V25" s="47">
        <v>777211013</v>
      </c>
    </row>
    <row r="26" spans="1:22" ht="15.75" thickBot="1">
      <c r="A26" s="56">
        <v>81</v>
      </c>
      <c r="B26" s="56"/>
      <c r="C26" s="57">
        <v>270</v>
      </c>
      <c r="D26" s="57"/>
      <c r="E26" s="58" t="s">
        <v>267</v>
      </c>
      <c r="F26" s="58" t="s">
        <v>268</v>
      </c>
      <c r="G26" s="59" t="s">
        <v>269</v>
      </c>
      <c r="H26" s="58" t="s">
        <v>270</v>
      </c>
      <c r="I26" s="58" t="s">
        <v>271</v>
      </c>
      <c r="J26" s="59" t="s">
        <v>80</v>
      </c>
      <c r="K26" s="59" t="s">
        <v>57</v>
      </c>
      <c r="L26" s="60">
        <v>40416</v>
      </c>
      <c r="M26" s="59">
        <v>4963</v>
      </c>
      <c r="N26" s="61" t="s">
        <v>58</v>
      </c>
      <c r="O26" s="59"/>
      <c r="P26" s="62" t="s">
        <v>82</v>
      </c>
      <c r="Q26" s="62" t="s">
        <v>272</v>
      </c>
      <c r="R26" s="62" t="s">
        <v>273</v>
      </c>
      <c r="S26" s="49" t="s">
        <v>62</v>
      </c>
      <c r="T26" s="63" t="s">
        <v>274</v>
      </c>
      <c r="U26" s="64"/>
      <c r="V26" s="65">
        <v>776769098</v>
      </c>
    </row>
  </sheetData>
  <sheetProtection/>
  <hyperlinks>
    <hyperlink ref="T2" r:id="rId1" display="jiri_kubes@dka.cz"/>
    <hyperlink ref="T5" r:id="rId2" display="ben.kro@seznam.cz"/>
    <hyperlink ref="T6" r:id="rId3" display="l.syrovatka@email.cz"/>
    <hyperlink ref="T7" r:id="rId4" display="springljiri@seznam.cz"/>
    <hyperlink ref="T8" r:id="rId5" display="jirina.ramaekersova@seznam.cz"/>
    <hyperlink ref="T9" r:id="rId6" display="pepa.dejmek@centrum.cz"/>
    <hyperlink ref="T10" r:id="rId7" display="cvinger@volny.cz"/>
    <hyperlink ref="T12" r:id="rId8" display="m.oravska@seznam.cz"/>
    <hyperlink ref="T13" r:id="rId9" display="misapavlisakova@centrum.cz"/>
    <hyperlink ref="T14" r:id="rId10" display="odrejska@seznam.cz"/>
    <hyperlink ref="T19" r:id="rId11" display="beata@deabei.com"/>
    <hyperlink ref="T20" r:id="rId12" display="roman.sonsky@seznam.cz"/>
    <hyperlink ref="T21" r:id="rId13" display="martina.kaskounova@impromat.cz"/>
    <hyperlink ref="T22" r:id="rId14" display="odsvatovaclava@atlas.cz"/>
    <hyperlink ref="T15" r:id="rId15" display="jiri@zanak.cz"/>
    <hyperlink ref="T23" r:id="rId16" display="m.hauslerova@seznam.cz"/>
    <hyperlink ref="T25" r:id="rId17" display="elenasuskova@volny.cz"/>
    <hyperlink ref="T18" r:id="rId18" display="marketa145@seznam.cz"/>
    <hyperlink ref="T24" r:id="rId19" display="anrebri@seznam.cz"/>
    <hyperlink ref="T26" r:id="rId20" display="jiri.tyc@seznam.cz"/>
    <hyperlink ref="T11" r:id="rId21" display="iveta.medunova@email.cz"/>
    <hyperlink ref="T4" r:id="rId22" display="dajahb@seznam.cz"/>
    <hyperlink ref="T16" r:id="rId23" display="robertpevny@seznam.cz"/>
    <hyperlink ref="T17" r:id="rId24" display="helena.kovs@seznam.cz"/>
    <hyperlink ref="T3" r:id="rId25" display="jankno@iol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Míšková</dc:creator>
  <cp:keywords/>
  <dc:description/>
  <cp:lastModifiedBy>Jirka</cp:lastModifiedBy>
  <cp:lastPrinted>2014-04-12T16:15:38Z</cp:lastPrinted>
  <dcterms:created xsi:type="dcterms:W3CDTF">2013-03-14T10:55:14Z</dcterms:created>
  <dcterms:modified xsi:type="dcterms:W3CDTF">2014-04-12T18:07:18Z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